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15" windowHeight="7965" activeTab="2"/>
  </bookViews>
  <sheets>
    <sheet name="2012" sheetId="1" r:id="rId1"/>
    <sheet name="2013" sheetId="2" r:id="rId2"/>
    <sheet name="2014" sheetId="3" r:id="rId3"/>
  </sheets>
  <definedNames>
    <definedName name="_xlnm.Print_Area" localSheetId="0">'2012'!$A$2:$K$62</definedName>
    <definedName name="_xlnm.Print_Area" localSheetId="1">'2013'!$A$70:$I$125</definedName>
  </definedNames>
  <calcPr calcId="114210"/>
</workbook>
</file>

<file path=xl/calcChain.xml><?xml version="1.0" encoding="utf-8"?>
<calcChain xmlns="http://schemas.openxmlformats.org/spreadsheetml/2006/main">
  <c r="E54" i="3"/>
  <c r="G63"/>
  <c r="G56"/>
  <c r="G53"/>
  <c r="G49"/>
  <c r="G51"/>
  <c r="G54"/>
  <c r="G57"/>
  <c r="G64"/>
  <c r="D27"/>
  <c r="J26"/>
  <c r="D33"/>
  <c r="K26"/>
  <c r="K13"/>
  <c r="K40"/>
  <c r="G27"/>
  <c r="G37"/>
  <c r="G33"/>
  <c r="F15"/>
  <c r="E15"/>
  <c r="G14"/>
  <c r="G13"/>
  <c r="G12"/>
  <c r="G11"/>
  <c r="G7"/>
  <c r="I126"/>
  <c r="E63"/>
  <c r="E56"/>
  <c r="E53"/>
  <c r="E49"/>
  <c r="E51"/>
  <c r="E57"/>
  <c r="D37"/>
  <c r="C15"/>
  <c r="B15"/>
  <c r="D14"/>
  <c r="J13"/>
  <c r="J40"/>
  <c r="D13"/>
  <c r="D12"/>
  <c r="D11"/>
  <c r="D7"/>
  <c r="I125" i="2"/>
  <c r="E91"/>
  <c r="E79"/>
  <c r="G62"/>
  <c r="G55"/>
  <c r="G52"/>
  <c r="G48"/>
  <c r="G50"/>
  <c r="G53"/>
  <c r="G56"/>
  <c r="G63"/>
  <c r="K46"/>
  <c r="K49"/>
  <c r="K26"/>
  <c r="K13"/>
  <c r="K39"/>
  <c r="D32"/>
  <c r="G36"/>
  <c r="G32"/>
  <c r="G26"/>
  <c r="G37"/>
  <c r="G39"/>
  <c r="F15"/>
  <c r="E15"/>
  <c r="G14"/>
  <c r="G13"/>
  <c r="G12"/>
  <c r="G11"/>
  <c r="G15"/>
  <c r="G7"/>
  <c r="D125"/>
  <c r="E116"/>
  <c r="E84"/>
  <c r="E85"/>
  <c r="E62"/>
  <c r="E55"/>
  <c r="E52"/>
  <c r="E48"/>
  <c r="E50"/>
  <c r="E53"/>
  <c r="E56"/>
  <c r="D36"/>
  <c r="J26"/>
  <c r="D26"/>
  <c r="C15"/>
  <c r="B15"/>
  <c r="D14"/>
  <c r="J13"/>
  <c r="D13"/>
  <c r="D12"/>
  <c r="D11"/>
  <c r="D7"/>
  <c r="D120" i="1"/>
  <c r="E111"/>
  <c r="E82"/>
  <c r="E83"/>
  <c r="E87"/>
  <c r="I78"/>
  <c r="I120"/>
  <c r="E61"/>
  <c r="G61"/>
  <c r="G54"/>
  <c r="K26"/>
  <c r="J26"/>
  <c r="K13"/>
  <c r="J13"/>
  <c r="J41"/>
  <c r="G35"/>
  <c r="D35"/>
  <c r="G26"/>
  <c r="D26"/>
  <c r="F15"/>
  <c r="E15"/>
  <c r="C15"/>
  <c r="B15"/>
  <c r="G12"/>
  <c r="D12"/>
  <c r="D7"/>
  <c r="E54"/>
  <c r="G51"/>
  <c r="E51"/>
  <c r="G47"/>
  <c r="G49"/>
  <c r="G52"/>
  <c r="E47"/>
  <c r="E49"/>
  <c r="E52"/>
  <c r="E55"/>
  <c r="G31"/>
  <c r="D31"/>
  <c r="G14"/>
  <c r="D14"/>
  <c r="G13"/>
  <c r="D13"/>
  <c r="G11"/>
  <c r="G15"/>
  <c r="D11"/>
  <c r="G15" i="3"/>
  <c r="G20"/>
  <c r="E64"/>
  <c r="J47"/>
  <c r="J50"/>
  <c r="D38"/>
  <c r="G38"/>
  <c r="G40"/>
  <c r="D15"/>
  <c r="D20"/>
  <c r="E120" i="2"/>
  <c r="E125"/>
  <c r="E63"/>
  <c r="J46"/>
  <c r="J49"/>
  <c r="J39"/>
  <c r="D37"/>
  <c r="D15"/>
  <c r="D20"/>
  <c r="E115" i="1"/>
  <c r="E120"/>
  <c r="E62"/>
  <c r="J45"/>
  <c r="J48"/>
  <c r="G36"/>
  <c r="G41"/>
  <c r="K41"/>
  <c r="G55"/>
  <c r="D36"/>
  <c r="D41"/>
  <c r="D15"/>
  <c r="D40" i="3"/>
  <c r="D39" i="2"/>
  <c r="G62" i="1"/>
  <c r="K45"/>
  <c r="K48"/>
</calcChain>
</file>

<file path=xl/sharedStrings.xml><?xml version="1.0" encoding="utf-8"?>
<sst xmlns="http://schemas.openxmlformats.org/spreadsheetml/2006/main" count="518" uniqueCount="193">
  <si>
    <t xml:space="preserve">    Ε Ν Ε Ρ Γ Η Τ Ι Κ Ο</t>
  </si>
  <si>
    <t xml:space="preserve">     Π Α Θ Η Τ Ι Κ Ο</t>
  </si>
  <si>
    <t xml:space="preserve"> </t>
  </si>
  <si>
    <t xml:space="preserve"> ΧΡΗΣΗ 2011</t>
  </si>
  <si>
    <t xml:space="preserve"> Β. ΕΞΟΔΑ ΕΓΚΑΤΑΣΤΑΣΕΩΣ</t>
  </si>
  <si>
    <t>Αξία κτήσης</t>
  </si>
  <si>
    <t>Αποσβέσεις</t>
  </si>
  <si>
    <t>Αναπόσ.Αξία</t>
  </si>
  <si>
    <t xml:space="preserve">   4.Λοιπά Εξοδα Εγκαταστάσεως</t>
  </si>
  <si>
    <t xml:space="preserve"> Γ. ΠΑΓΙΟ ΕΝΕΡΓΗΤΙΚΟ</t>
  </si>
  <si>
    <t>Α. ΙΔΙΑ ΚΕΦΑΛΑΙΑ</t>
  </si>
  <si>
    <t xml:space="preserve">  ΙΙ.Ενσώματες ακινητοποιήσεις</t>
  </si>
  <si>
    <t xml:space="preserve">   Ι.Εταιρικό κεφάλαιο</t>
  </si>
  <si>
    <t xml:space="preserve">     1.Καταβλημένο </t>
  </si>
  <si>
    <t xml:space="preserve">     3.Κτίρια &amp; Τεχνικά έργα</t>
  </si>
  <si>
    <t xml:space="preserve">     5.Μεταφορικά μέσα</t>
  </si>
  <si>
    <t xml:space="preserve">     6.Επιπλα &amp; λ.εξοπλισμός</t>
  </si>
  <si>
    <t xml:space="preserve">     Σύνολο πάγιου ενεργητικού </t>
  </si>
  <si>
    <t xml:space="preserve">   V.Αποτελέσματα Εις Νέον</t>
  </si>
  <si>
    <t xml:space="preserve"> Δ. ΚΥΚΛΟΦΟΡΟΥΝ ΕΝΕΡΓΗΤΙΚΟ</t>
  </si>
  <si>
    <t xml:space="preserve">     Υπόλοιπο Ζημιών Χρήσεως Εις Νέον</t>
  </si>
  <si>
    <t xml:space="preserve">  ΙΙ.Απαιτήσεις</t>
  </si>
  <si>
    <t xml:space="preserve">     Υπόλοιπο Ζημιών προηγ.χρήσεων</t>
  </si>
  <si>
    <t xml:space="preserve">     1.Πελάτες</t>
  </si>
  <si>
    <t>Σύνολο ιδίων κεφαλαίων (ΑΙ+ΑΙΙΙ+ΑΙV)</t>
  </si>
  <si>
    <t xml:space="preserve">    11.Χρεώστες διάφοροι</t>
  </si>
  <si>
    <t>Γ. ΥΠΟΧΡΕΩΣΕΙΣ</t>
  </si>
  <si>
    <t xml:space="preserve">  ΙΙ.Βραχυπρόθεσμες υποχρεώσεις</t>
  </si>
  <si>
    <t xml:space="preserve">  ΙV.Διαθέσιμα</t>
  </si>
  <si>
    <t xml:space="preserve">     1.Προμηθευτές</t>
  </si>
  <si>
    <t xml:space="preserve">     1.Ταμείο</t>
  </si>
  <si>
    <t xml:space="preserve">     2α.Επιταγές Πληρωτέες (Μεταχρ.)</t>
  </si>
  <si>
    <t xml:space="preserve">     3.Καταθέσεις όψεως</t>
  </si>
  <si>
    <t xml:space="preserve">     5.Υποχρεώσεις από φόρους-τέλη</t>
  </si>
  <si>
    <t xml:space="preserve">     6.Ασφαλιστικοί οργανισμοί</t>
  </si>
  <si>
    <t xml:space="preserve"> Ε. ΜΕΤΑΒΑΤΙΚΟΙ ΛΟΓΑΡΙΑΣΜΟΙ ΕΝΕΡΓΗΤΙΚΟΥ</t>
  </si>
  <si>
    <t xml:space="preserve">     1. Έξοδα Επομένων Χρήσεων</t>
  </si>
  <si>
    <t xml:space="preserve">     ΓΕΝΙΚΟ ΣΥΝΟΛΟ ΕΝΕΡΓΗΤΙΚΟΥ (B+Γ+Δ+Ε)</t>
  </si>
  <si>
    <t xml:space="preserve">    ΓΕΝΙΚΟ ΣΥΝΟΛΟ ΠΑΘΗΤΙΚΟΥ (Α+Γ)</t>
  </si>
  <si>
    <t xml:space="preserve">  ΚΑΤΑΣΤΑΣΗ ΛΟΓΑΡΙΑΣΜΟΥ ΑΠΟΤΕΛΕΣΜΑΤΩΝ ΧΡΗΣΕΩΣ </t>
  </si>
  <si>
    <t xml:space="preserve">          ΠΙΝΑΚΑΣ ΔΙΑΘΕΣΕΩΣ ΑΠΟΤΕΛΕΣΜΑΤΩΝ</t>
  </si>
  <si>
    <t xml:space="preserve">  Ι.Αποτελέσματα εκμεταλλεύσεως</t>
  </si>
  <si>
    <t xml:space="preserve">    Κύκλος εργασιών (Πωλήσεις)</t>
  </si>
  <si>
    <t>Καθαρά αποτελέσμ.(ζημίες) χρήσεως</t>
  </si>
  <si>
    <t xml:space="preserve">    Μείον: Κόστος πωλήσεων</t>
  </si>
  <si>
    <t>(-):Διαφ.φορολ.ελέγχου προηγ.χρήσεων</t>
  </si>
  <si>
    <t xml:space="preserve">    Πλέον: Αλλα έσοδα εκμεταλλεύσεως </t>
  </si>
  <si>
    <t xml:space="preserve">    Σύνολο</t>
  </si>
  <si>
    <t xml:space="preserve">    Μείον: 1.Εξοδα διοικητικής λειτουργίας</t>
  </si>
  <si>
    <t xml:space="preserve">           2.Εξοδα λειτουργίας διαθέσεως</t>
  </si>
  <si>
    <t xml:space="preserve">    Μερικά αποτελέσμ.εκμεταλλεύσεως (κέρδη)</t>
  </si>
  <si>
    <t xml:space="preserve">    Μείον:Πιστωτικοί τόκοι &amp; συναφή έσοδα</t>
  </si>
  <si>
    <t xml:space="preserve">          Χρεωστικοί τόκοι &amp; συναφή έξοδα</t>
  </si>
  <si>
    <t xml:space="preserve">    Ολικά αποτελέσμ.εκμεταλλεύσεως (κέρδη)</t>
  </si>
  <si>
    <t xml:space="preserve">  ΚΑΘΑΡΑ ΑΠΟΤΕΛΕΣΜ.(κέρδη) ΧΡΗΣΕΩΣ προ φόρων</t>
  </si>
  <si>
    <t>2η ΕΤΑΙΡΙΚΗ ΧΡΗΣΗ (1ΙΑΝΟΥΑΡΙΟΥ - 31 ΔΕΚΕΜΒΡΙΟΥ 2012) ΑΡ.ΓΕΜΗ. 116575701000</t>
  </si>
  <si>
    <t xml:space="preserve"> ΧΡΗΣΗ 2012</t>
  </si>
  <si>
    <t xml:space="preserve">     4.Μηχ.Τεχν.Εγκ.&amp; Λοιπ.Εξοπλ.</t>
  </si>
  <si>
    <t>Σύνολο Ακινητοποιήσεων (ΓΙΙ)</t>
  </si>
  <si>
    <t xml:space="preserve"> ΙΙΙ.Συμ.&amp; άλλες μακροπρ.απαιτήσεις </t>
  </si>
  <si>
    <t xml:space="preserve">     7.Λοιπές μακρ/σμες απαιτήσεις</t>
  </si>
  <si>
    <t xml:space="preserve">   Ι.Αποθέματα </t>
  </si>
  <si>
    <t xml:space="preserve">     1.Εμπορεύματα</t>
  </si>
  <si>
    <t xml:space="preserve">     2.Προ'ι'όντα Έτοιμα &amp; Ημιτελή</t>
  </si>
  <si>
    <t xml:space="preserve">     4.Πρ.&amp;βοηθ. Ύλες-Αν.Υλ.Αντ.&amp;Είδη Συσκ. </t>
  </si>
  <si>
    <t xml:space="preserve">    3α.Επιταγές Εισπρακτέες (μεταχ/νες)</t>
  </si>
  <si>
    <t xml:space="preserve">     Σύνολο κυκλοφορ.ενεργητικού (ΔΙ+ΔΙΙ+ΔΙV)</t>
  </si>
  <si>
    <t xml:space="preserve">     2.Γραμμάτια Πληρωτέα  </t>
  </si>
  <si>
    <t xml:space="preserve">    11.Πιστωτές Διάφοροι</t>
  </si>
  <si>
    <t>(-):Υπολ.Αποτελ.(ζημιών) προηγ.χρήσεων</t>
  </si>
  <si>
    <t xml:space="preserve">             Ζημίες Εις Νέον</t>
  </si>
  <si>
    <t xml:space="preserve">Ν.Φιλαδέλφεια, 30 Απριλίου 2013 </t>
  </si>
  <si>
    <t>Ο Πρόεδρος του ΔΣ</t>
  </si>
  <si>
    <t>Ελευθέριος Μπαντήλας</t>
  </si>
  <si>
    <t>ΑΔΤ ΑΕ049101</t>
  </si>
  <si>
    <t>Ένα μέλος ΔΣ</t>
  </si>
  <si>
    <t>ΑΔΤ Φ043484</t>
  </si>
  <si>
    <t>Αρχοντία Μπαντήλα</t>
  </si>
  <si>
    <t xml:space="preserve">  Eυαγγελία Παπαδημητρίου</t>
  </si>
  <si>
    <t>Η Λογιστής</t>
  </si>
  <si>
    <t xml:space="preserve">                              ΑΔΤ ΑΕ 506291</t>
  </si>
  <si>
    <t>ΙΙ.ΠΛΕΟΝ: 2.Έκτακτα Κέρδη</t>
  </si>
  <si>
    <t xml:space="preserve">                    3.Έσοδα Προηγ. Χρήσεων</t>
  </si>
  <si>
    <t xml:space="preserve"> : </t>
  </si>
  <si>
    <t>ΙΙ.ΜΕΙΟΝ: 1.Εκτακτα &amp; ανόργανα έξοδα</t>
  </si>
  <si>
    <t xml:space="preserve">                   2.Εκτακτες ζημίες</t>
  </si>
  <si>
    <t xml:space="preserve">                   3.Έξοδα Προηγ.Χρήσεων</t>
  </si>
  <si>
    <t xml:space="preserve">         'Ι Σ Ο Λ Ο Γ Ι Σ Μ Ο Σ  ΤΗΣ 31ης ΔΕΚΕΜΒΡΙΟΥ 2012</t>
  </si>
  <si>
    <t xml:space="preserve">          Ε.ΜΠΑΝΤΗΛΑΣ ΕΝΔΥΜΑΤΑ ΑΝΩΝΥΜΗ ΕΤΑΙΡΕΙΑ</t>
  </si>
  <si>
    <t xml:space="preserve">         ΚΑΤΑΣΤΑΣΗ ΛΟΓΑΡΙΑΣΜΟΥ ΓΕΝΙΚΗΣ ΕΚΜΕΤΑΛΛΕΥΣΗΣ</t>
  </si>
  <si>
    <t xml:space="preserve">            της 31ης ΔΕΚΕΜΒΡΙΟΥ 2012</t>
  </si>
  <si>
    <t>Χ Ρ Ε Ω Σ Η</t>
  </si>
  <si>
    <t>ΠΙΣΤΩΣΗ</t>
  </si>
  <si>
    <t>1. Αποθέματα έναρξης χρήσης</t>
  </si>
  <si>
    <t>23.</t>
  </si>
  <si>
    <t>Παραγωγή σε εξέλιξη</t>
  </si>
  <si>
    <t xml:space="preserve">1.ΠΩΛΗΣΕΙΣ </t>
  </si>
  <si>
    <t>70. Εμπορευμάτων</t>
  </si>
  <si>
    <t xml:space="preserve">                      Σύνολο</t>
  </si>
  <si>
    <t>73. Υπηρεσιών</t>
  </si>
  <si>
    <t>2. Αγορές χρήσης</t>
  </si>
  <si>
    <t>24.</t>
  </si>
  <si>
    <t>-Πρώτες και βοηθητικές ύλες</t>
  </si>
  <si>
    <t>25.</t>
  </si>
  <si>
    <t>Αναλώσιμα Υλικά</t>
  </si>
  <si>
    <t>2.ΛΟΙΠΑ ΟΡΓΑΝΙΚΑ ΕΣΟΔΑ</t>
  </si>
  <si>
    <t>76. Έσοδα κεφαλαίων</t>
  </si>
  <si>
    <t>Σύνολο αρχικών αποθεμάτων &amp; αγορών</t>
  </si>
  <si>
    <t>3.Μείον: Αποθέματα τέλους χρήσης</t>
  </si>
  <si>
    <t>Αγορές &amp; διαφορά (+/-) αποθεμάτων</t>
  </si>
  <si>
    <t>4. Οργανικά έξοδα</t>
  </si>
  <si>
    <t>60</t>
  </si>
  <si>
    <t>-Αμοιβές &amp; έξοδα προσωπικού</t>
  </si>
  <si>
    <t>61</t>
  </si>
  <si>
    <t>-Αμοιβές &amp; έξοδα τρίτων</t>
  </si>
  <si>
    <t>62</t>
  </si>
  <si>
    <t>-Παροχές τρίτων</t>
  </si>
  <si>
    <t>63</t>
  </si>
  <si>
    <t>-Φόροι - Τέλη</t>
  </si>
  <si>
    <t>64</t>
  </si>
  <si>
    <t>ΔΙΑΦΟΡΑ ΕΞΟΔΑ</t>
  </si>
  <si>
    <t>64.00</t>
  </si>
  <si>
    <t>-Εξοδα μεταφορών</t>
  </si>
  <si>
    <t>64.01</t>
  </si>
  <si>
    <t>-Εξοδα ταξειδίων</t>
  </si>
  <si>
    <t>64.02</t>
  </si>
  <si>
    <t>-Εξοδα προβολής &amp; διαφημήσεως</t>
  </si>
  <si>
    <t>64.03</t>
  </si>
  <si>
    <t>-Εξοδα εκθέσεων-επιδείξεων</t>
  </si>
  <si>
    <t>64.04</t>
  </si>
  <si>
    <t>-Ειδικά έξοδα προοθήσ.εξαγωγών</t>
  </si>
  <si>
    <t>Έξοδα Ταξιδίων</t>
  </si>
  <si>
    <t>64.05</t>
  </si>
  <si>
    <t>-Συνδρομές - Εισφορές</t>
  </si>
  <si>
    <t>64.06</t>
  </si>
  <si>
    <t>-Δωρεές - Επιχορηγήσεις</t>
  </si>
  <si>
    <t>64.07</t>
  </si>
  <si>
    <t>-Εντυπα &amp; γραφική ύλη</t>
  </si>
  <si>
    <t>64.09</t>
  </si>
  <si>
    <t>-Εξοδα δημοσιεύσεων</t>
  </si>
  <si>
    <t>64.10</t>
  </si>
  <si>
    <t>-Εξοδα συμμετοχών &amp; χρεωγράφων</t>
  </si>
  <si>
    <t>64.11</t>
  </si>
  <si>
    <t xml:space="preserve">-Διαφ.αποτιμήσεων συμμετ.&amp; χρεωγρ </t>
  </si>
  <si>
    <t>64.12</t>
  </si>
  <si>
    <t xml:space="preserve">-Ζημίες από πώληση συμμετ+χρεωγρ. </t>
  </si>
  <si>
    <t>64.98</t>
  </si>
  <si>
    <t>-Διάφορα έξοδα</t>
  </si>
  <si>
    <t>65</t>
  </si>
  <si>
    <t>-Τόκοι &amp; συναφή έξοδα</t>
  </si>
  <si>
    <t>66</t>
  </si>
  <si>
    <t>-Αποσβέσεις παγίων ενσωματωμ.</t>
  </si>
  <si>
    <t>68</t>
  </si>
  <si>
    <t>-Προβλέψεις εκμετάλλευσης</t>
  </si>
  <si>
    <t>ΜΕΙΟΝ ΙΔΙΟΠΑΡΑΓΩΓΗ</t>
  </si>
  <si>
    <t>ΣΥΝΟΛΙΚΟ ΚΟΣΤΟΣ ΕΣΟΔΩΝ</t>
  </si>
  <si>
    <t>80.00</t>
  </si>
  <si>
    <t>Κέρδη εκμετάλλευσης</t>
  </si>
  <si>
    <t>80.00 Ζημία εκμετάλλευσης</t>
  </si>
  <si>
    <t>ΣΥΝΟΛΟ ΧΡΕΩΣΗΣ</t>
  </si>
  <si>
    <t>ΣΥΝΟΛΟ ΠΙΣΤΩΣΗΣ</t>
  </si>
  <si>
    <t>2η Εταιρική Χρήση (01/01/2012-31/12/2012)</t>
  </si>
  <si>
    <t xml:space="preserve">         Ι Σ Ο Λ Ο Γ Ι Σ Μ Ο Σ  ΤΗΣ 31ης ΔΕΚΕΜΒΡΙΟΥ 2013</t>
  </si>
  <si>
    <t>3η ΕΤΑΙΡΙΚΗ ΧΡΗΣΗ (1ΙΑΝΟΥΑΡΙΟΥ - 31 ΔΕΚΕΜΒΡΙΟΥ 2013) ΑΡ.ΓΕΜΗ. 116575701000</t>
  </si>
  <si>
    <t xml:space="preserve"> ΧΡΗΣΗ 2013</t>
  </si>
  <si>
    <t xml:space="preserve">    2α. Γραμμάτια Εισπρακτέα Χαρτοφυλακίου</t>
  </si>
  <si>
    <t xml:space="preserve">        ΛΟΓΑΡΙΑΣΜΟΙ ΤΑΞΕΩΣ ΧΡΕΩΣΤΙΚΟΙ</t>
  </si>
  <si>
    <t xml:space="preserve">        ΛΟΓΑΡΙΑΣΜΟΙ ΤΑΞΕΩΣ ΠΙΣΤΩΤΙΚΟΙ</t>
  </si>
  <si>
    <t xml:space="preserve">     4.Λοιποί Λογαριασμοί Τάξεως</t>
  </si>
  <si>
    <t xml:space="preserve">Ν.Φιλαδέλφεια, 30 Απριλίου 2014 </t>
  </si>
  <si>
    <t xml:space="preserve">            της 31ης ΔΕΚΕΜΒΡΙΟΥ 2013</t>
  </si>
  <si>
    <t>3η Εταιρική Χρήση (01/01/2013-31/12/2013)</t>
  </si>
  <si>
    <t>20.</t>
  </si>
  <si>
    <t>Εμπορεύματα</t>
  </si>
  <si>
    <t>21.</t>
  </si>
  <si>
    <t>Προ'ι'όντα Έτοιμα &amp; Ημιτελή</t>
  </si>
  <si>
    <t>Α' &amp; Β'  Ύλες - Υλικά Συσκευασίας</t>
  </si>
  <si>
    <t>64.08</t>
  </si>
  <si>
    <t>Υλικά Άμεσης Ανάλωσης</t>
  </si>
  <si>
    <t>71. Προ'ι'όντων Έτοιμων &amp; Ημιτελών</t>
  </si>
  <si>
    <t>72. Πωλήσεις Α' &amp; Β΄Υλών &amp; Υλικ.Συσκευασ.</t>
  </si>
  <si>
    <t>75. Έσοδα Παρεπόμενων Ασχολιών</t>
  </si>
  <si>
    <t xml:space="preserve">         Ι Σ Ο Λ Ο Γ Ι Σ Μ Ο Σ  ΤΗΣ 31ης ΔΕΚΕΜΒΡΙΟΥ 2014</t>
  </si>
  <si>
    <t>4η ΕΤΑΙΡΙΚΗ ΧΡΗΣΗ (1ΙΑΝΟΥΑΡΙΟΥ - 31 ΔΕΚΕΜΒΡΙΟΥ 2014) ΑΡ.ΓΕΜΗ. 116575701000</t>
  </si>
  <si>
    <t xml:space="preserve">Ν.Φιλαδέλφεια, 30 Απριλίου 2015 </t>
  </si>
  <si>
    <t xml:space="preserve"> ΧΡΗΣΗ 2014</t>
  </si>
  <si>
    <t xml:space="preserve">     3. Παραγωγή σε Εξέλιξη</t>
  </si>
  <si>
    <t xml:space="preserve">                         ΑΔΤ ΑΕ 506291</t>
  </si>
  <si>
    <t xml:space="preserve">                 2.Εξοδα λειτουργίας διαθέσεως</t>
  </si>
  <si>
    <t xml:space="preserve">    Μείον: Χρεωστικοί τόκοι &amp; συναφή έξοδα</t>
  </si>
  <si>
    <t xml:space="preserve">    Πλέον: Πιστωτικοί τόκοι &amp; συναφή έσοδα</t>
  </si>
  <si>
    <t xml:space="preserve">         </t>
  </si>
  <si>
    <t xml:space="preserve">    </t>
  </si>
</sst>
</file>

<file path=xl/styles.xml><?xml version="1.0" encoding="utf-8"?>
<styleSheet xmlns="http://schemas.openxmlformats.org/spreadsheetml/2006/main">
  <numFmts count="2">
    <numFmt numFmtId="164" formatCode="#,##0.00_);\(#,##0.00\)"/>
    <numFmt numFmtId="165" formatCode="#,##0_);\(#,##0\)"/>
  </numFmts>
  <fonts count="22">
    <font>
      <sz val="11"/>
      <color theme="1"/>
      <name val="Calibri"/>
      <family val="2"/>
      <charset val="161"/>
      <scheme val="minor"/>
    </font>
    <font>
      <sz val="8"/>
      <name val="Courier New"/>
      <family val="3"/>
      <charset val="161"/>
    </font>
    <font>
      <sz val="10"/>
      <name val="Times New Roman"/>
      <family val="1"/>
      <charset val="161"/>
    </font>
    <font>
      <u/>
      <sz val="10"/>
      <name val="Times New Roman"/>
      <family val="1"/>
      <charset val="161"/>
    </font>
    <font>
      <b/>
      <u val="double"/>
      <sz val="10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u/>
      <sz val="10"/>
      <name val="Times New Roman"/>
      <family val="1"/>
      <charset val="161"/>
    </font>
    <font>
      <u/>
      <sz val="10"/>
      <color indexed="8"/>
      <name val="Times New Roman"/>
      <family val="1"/>
      <charset val="161"/>
    </font>
    <font>
      <u val="double"/>
      <sz val="10"/>
      <color indexed="8"/>
      <name val="Times New Roman"/>
      <family val="1"/>
      <charset val="161"/>
    </font>
    <font>
      <u val="double"/>
      <sz val="10"/>
      <name val="Times New Roman"/>
      <family val="1"/>
      <charset val="161"/>
    </font>
    <font>
      <sz val="11"/>
      <color indexed="8"/>
      <name val="Calibri"/>
      <family val="2"/>
      <charset val="161"/>
    </font>
    <font>
      <u/>
      <sz val="11"/>
      <name val="Calibri"/>
      <family val="2"/>
      <charset val="161"/>
    </font>
    <font>
      <u/>
      <sz val="11"/>
      <color indexed="8"/>
      <name val="Calibri"/>
      <family val="2"/>
      <charset val="161"/>
    </font>
    <font>
      <u/>
      <sz val="11"/>
      <color indexed="8"/>
      <name val="Calibri"/>
      <family val="2"/>
      <charset val="161"/>
    </font>
    <font>
      <u/>
      <sz val="11"/>
      <color indexed="8"/>
      <name val="Calibri"/>
      <family val="2"/>
    </font>
    <font>
      <sz val="10"/>
      <name val="Courier New"/>
      <family val="3"/>
    </font>
    <font>
      <sz val="10"/>
      <name val="Courier New"/>
      <family val="3"/>
      <charset val="161"/>
    </font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u/>
      <sz val="10"/>
      <name val="Courier New"/>
      <family val="3"/>
      <charset val="161"/>
    </font>
    <font>
      <b/>
      <u val="double"/>
      <sz val="11"/>
      <color indexed="8"/>
      <name val="Calibri"/>
      <family val="2"/>
      <charset val="161"/>
    </font>
    <font>
      <u val="double"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1" xfId="0" applyNumberFormat="1" applyFont="1" applyBorder="1" applyAlignment="1" applyProtection="1">
      <alignment horizontal="fill"/>
    </xf>
    <xf numFmtId="164" fontId="1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 applyBorder="1"/>
    <xf numFmtId="164" fontId="2" fillId="0" borderId="8" xfId="0" applyNumberFormat="1" applyFont="1" applyBorder="1"/>
    <xf numFmtId="164" fontId="2" fillId="0" borderId="4" xfId="0" applyNumberFormat="1" applyFont="1" applyBorder="1" applyAlignment="1" applyProtection="1">
      <alignment horizontal="left"/>
    </xf>
    <xf numFmtId="164" fontId="2" fillId="0" borderId="2" xfId="0" applyNumberFormat="1" applyFont="1" applyBorder="1"/>
    <xf numFmtId="164" fontId="2" fillId="0" borderId="2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fill"/>
    </xf>
    <xf numFmtId="164" fontId="2" fillId="0" borderId="0" xfId="0" applyNumberFormat="1" applyFont="1" applyBorder="1" applyAlignment="1" applyProtection="1">
      <alignment horizontal="fill"/>
    </xf>
    <xf numFmtId="164" fontId="3" fillId="0" borderId="0" xfId="0" applyNumberFormat="1" applyFont="1" applyBorder="1" applyAlignment="1" applyProtection="1">
      <alignment horizontal="left"/>
    </xf>
    <xf numFmtId="164" fontId="3" fillId="0" borderId="0" xfId="0" quotePrefix="1" applyNumberFormat="1" applyFont="1" applyBorder="1" applyAlignment="1" applyProtection="1">
      <alignment horizontal="left"/>
    </xf>
    <xf numFmtId="164" fontId="3" fillId="0" borderId="8" xfId="0" quotePrefix="1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/>
    <xf numFmtId="164" fontId="2" fillId="0" borderId="0" xfId="0" applyNumberFormat="1" applyFont="1" applyBorder="1" applyAlignment="1"/>
    <xf numFmtId="164" fontId="2" fillId="0" borderId="0" xfId="0" quotePrefix="1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Fill="1" applyBorder="1" applyAlignment="1" applyProtection="1">
      <alignment horizontal="left"/>
    </xf>
    <xf numFmtId="2" fontId="5" fillId="0" borderId="0" xfId="0" applyNumberFormat="1" applyFont="1" applyBorder="1"/>
    <xf numFmtId="0" fontId="5" fillId="0" borderId="0" xfId="0" applyFont="1" applyBorder="1"/>
    <xf numFmtId="164" fontId="2" fillId="0" borderId="0" xfId="0" applyNumberFormat="1" applyFont="1" applyBorder="1" applyProtection="1"/>
    <xf numFmtId="0" fontId="5" fillId="0" borderId="8" xfId="0" applyFont="1" applyBorder="1"/>
    <xf numFmtId="164" fontId="2" fillId="0" borderId="1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0" fontId="5" fillId="0" borderId="1" xfId="0" applyFont="1" applyBorder="1"/>
    <xf numFmtId="164" fontId="5" fillId="0" borderId="0" xfId="0" applyNumberFormat="1" applyFont="1" applyBorder="1"/>
    <xf numFmtId="0" fontId="7" fillId="0" borderId="0" xfId="0" applyFont="1" applyBorder="1"/>
    <xf numFmtId="164" fontId="2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Border="1"/>
    <xf numFmtId="0" fontId="8" fillId="0" borderId="0" xfId="0" applyFont="1" applyBorder="1"/>
    <xf numFmtId="164" fontId="2" fillId="0" borderId="0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6" fillId="0" borderId="8" xfId="0" applyNumberFormat="1" applyFont="1" applyBorder="1" applyProtection="1"/>
    <xf numFmtId="164" fontId="9" fillId="0" borderId="0" xfId="0" applyNumberFormat="1" applyFont="1" applyBorder="1"/>
    <xf numFmtId="0" fontId="5" fillId="0" borderId="4" xfId="0" applyFont="1" applyBorder="1"/>
    <xf numFmtId="0" fontId="5" fillId="0" borderId="2" xfId="0" applyFont="1" applyBorder="1"/>
    <xf numFmtId="164" fontId="2" fillId="0" borderId="3" xfId="0" applyNumberFormat="1" applyFont="1" applyBorder="1" applyAlignment="1">
      <alignment horizontal="right"/>
    </xf>
    <xf numFmtId="164" fontId="9" fillId="0" borderId="0" xfId="0" applyNumberFormat="1" applyFont="1" applyBorder="1" applyAlignment="1" applyProtection="1"/>
    <xf numFmtId="164" fontId="9" fillId="0" borderId="0" xfId="0" applyNumberFormat="1" applyFont="1" applyBorder="1" applyProtection="1"/>
    <xf numFmtId="164" fontId="3" fillId="0" borderId="8" xfId="0" applyNumberFormat="1" applyFont="1" applyBorder="1"/>
    <xf numFmtId="164" fontId="2" fillId="0" borderId="4" xfId="0" applyNumberFormat="1" applyFont="1" applyBorder="1"/>
    <xf numFmtId="165" fontId="2" fillId="0" borderId="0" xfId="0" applyNumberFormat="1" applyFont="1" applyBorder="1"/>
    <xf numFmtId="164" fontId="3" fillId="0" borderId="0" xfId="0" quotePrefix="1" applyNumberFormat="1" applyFont="1" applyBorder="1" applyAlignment="1" applyProtection="1">
      <alignment horizontal="center"/>
    </xf>
    <xf numFmtId="164" fontId="2" fillId="0" borderId="1" xfId="0" quotePrefix="1" applyNumberFormat="1" applyFont="1" applyBorder="1" applyAlignment="1">
      <alignment horizontal="left"/>
    </xf>
    <xf numFmtId="164" fontId="2" fillId="0" borderId="1" xfId="0" quotePrefix="1" applyNumberFormat="1" applyFont="1" applyBorder="1" applyAlignment="1" applyProtection="1">
      <alignment horizontal="left"/>
    </xf>
    <xf numFmtId="164" fontId="2" fillId="0" borderId="8" xfId="0" applyNumberFormat="1" applyFont="1" applyBorder="1" applyProtection="1"/>
    <xf numFmtId="164" fontId="3" fillId="0" borderId="8" xfId="0" applyNumberFormat="1" applyFont="1" applyBorder="1" applyProtection="1"/>
    <xf numFmtId="165" fontId="2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6" fillId="0" borderId="0" xfId="0" applyNumberFormat="1" applyFont="1" applyBorder="1" applyAlignment="1" applyProtection="1">
      <alignment horizontal="right"/>
    </xf>
    <xf numFmtId="164" fontId="6" fillId="0" borderId="8" xfId="0" applyNumberFormat="1" applyFont="1" applyBorder="1" applyAlignment="1" applyProtection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3" fillId="0" borderId="0" xfId="0" quotePrefix="1" applyNumberFormat="1" applyFont="1" applyBorder="1" applyAlignment="1" applyProtection="1">
      <alignment horizontal="right"/>
    </xf>
    <xf numFmtId="164" fontId="3" fillId="0" borderId="8" xfId="0" quotePrefix="1" applyNumberFormat="1" applyFont="1" applyBorder="1" applyAlignment="1" applyProtection="1">
      <alignment horizontal="right"/>
    </xf>
    <xf numFmtId="164" fontId="2" fillId="0" borderId="8" xfId="0" applyNumberFormat="1" applyFont="1" applyBorder="1" applyAlignment="1" applyProtection="1">
      <alignment horizontal="right"/>
    </xf>
    <xf numFmtId="164" fontId="3" fillId="0" borderId="8" xfId="0" applyNumberFormat="1" applyFont="1" applyBorder="1" applyAlignment="1" applyProtection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 applyProtection="1"/>
    <xf numFmtId="164" fontId="0" fillId="0" borderId="0" xfId="0" quotePrefix="1" applyNumberFormat="1" applyBorder="1" applyAlignment="1" applyProtection="1"/>
    <xf numFmtId="164" fontId="0" fillId="0" borderId="0" xfId="0" quotePrefix="1" applyNumberFormat="1" applyBorder="1" applyAlignment="1" applyProtection="1">
      <alignment horizontal="center"/>
    </xf>
    <xf numFmtId="0" fontId="0" fillId="0" borderId="0" xfId="0" applyBorder="1"/>
    <xf numFmtId="164" fontId="11" fillId="0" borderId="0" xfId="0" applyNumberFormat="1" applyFont="1" applyBorder="1" applyAlignment="1" applyProtection="1">
      <alignment horizontal="left"/>
    </xf>
    <xf numFmtId="164" fontId="1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right"/>
    </xf>
    <xf numFmtId="164" fontId="0" fillId="0" borderId="0" xfId="0" applyNumberFormat="1" applyBorder="1" applyProtection="1"/>
    <xf numFmtId="0" fontId="12" fillId="0" borderId="0" xfId="0" applyFont="1" applyBorder="1"/>
    <xf numFmtId="164" fontId="10" fillId="0" borderId="0" xfId="0" applyNumberFormat="1" applyFont="1" applyBorder="1"/>
    <xf numFmtId="164" fontId="13" fillId="0" borderId="0" xfId="0" applyNumberFormat="1" applyFont="1" applyBorder="1" applyAlignment="1" applyProtection="1">
      <alignment horizontal="right"/>
    </xf>
    <xf numFmtId="164" fontId="14" fillId="0" borderId="0" xfId="0" applyNumberFormat="1" applyFont="1" applyBorder="1" applyProtection="1"/>
    <xf numFmtId="164" fontId="14" fillId="0" borderId="0" xfId="0" applyNumberFormat="1" applyFont="1" applyBorder="1" applyAlignment="1" applyProtection="1">
      <alignment horizontal="center" vertical="center"/>
    </xf>
    <xf numFmtId="164" fontId="13" fillId="0" borderId="0" xfId="0" applyNumberFormat="1" applyFont="1" applyBorder="1"/>
    <xf numFmtId="164" fontId="14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Protection="1"/>
    <xf numFmtId="164" fontId="15" fillId="0" borderId="0" xfId="0" applyNumberFormat="1" applyFont="1" applyBorder="1" applyProtection="1"/>
    <xf numFmtId="164" fontId="14" fillId="0" borderId="0" xfId="0" applyNumberFormat="1" applyFont="1" applyBorder="1" applyAlignment="1" applyProtection="1"/>
    <xf numFmtId="164" fontId="16" fillId="0" borderId="0" xfId="0" applyNumberFormat="1" applyFont="1" applyBorder="1" applyProtection="1"/>
    <xf numFmtId="164" fontId="11" fillId="0" borderId="0" xfId="0" applyNumberFormat="1" applyFont="1" applyBorder="1" applyProtection="1"/>
    <xf numFmtId="164" fontId="12" fillId="0" borderId="0" xfId="0" applyNumberFormat="1" applyFont="1" applyBorder="1" applyAlignment="1" applyProtection="1">
      <alignment horizontal="left"/>
    </xf>
    <xf numFmtId="164" fontId="17" fillId="0" borderId="0" xfId="0" applyNumberFormat="1" applyFont="1" applyBorder="1" applyAlignment="1" applyProtection="1">
      <alignment horizontal="right"/>
    </xf>
    <xf numFmtId="164" fontId="12" fillId="0" borderId="0" xfId="0" applyNumberFormat="1" applyFont="1" applyBorder="1" applyAlignment="1" applyProtection="1">
      <alignment horizontal="right"/>
    </xf>
    <xf numFmtId="164" fontId="18" fillId="0" borderId="0" xfId="0" applyNumberFormat="1" applyFont="1" applyBorder="1" applyAlignment="1" applyProtection="1">
      <alignment horizontal="left"/>
    </xf>
    <xf numFmtId="164" fontId="18" fillId="0" borderId="0" xfId="0" applyNumberFormat="1" applyFont="1" applyBorder="1" applyAlignment="1" applyProtection="1">
      <alignment horizontal="right"/>
    </xf>
    <xf numFmtId="164" fontId="11" fillId="0" borderId="0" xfId="0" applyNumberFormat="1" applyFont="1" applyBorder="1" applyAlignment="1" applyProtection="1">
      <alignment horizontal="right"/>
    </xf>
    <xf numFmtId="164" fontId="12" fillId="0" borderId="0" xfId="0" applyNumberFormat="1" applyFont="1" applyBorder="1"/>
    <xf numFmtId="164" fontId="19" fillId="0" borderId="0" xfId="0" applyNumberFormat="1" applyFont="1" applyBorder="1" applyProtection="1"/>
    <xf numFmtId="164" fontId="14" fillId="0" borderId="0" xfId="0" applyNumberFormat="1" applyFont="1" applyBorder="1" applyAlignment="1" applyProtection="1">
      <alignment horizontal="right"/>
    </xf>
    <xf numFmtId="164" fontId="0" fillId="0" borderId="0" xfId="0" applyNumberFormat="1" applyAlignment="1" applyProtection="1">
      <alignment horizontal="left"/>
    </xf>
    <xf numFmtId="164" fontId="0" fillId="0" borderId="0" xfId="0" applyNumberFormat="1" applyFont="1" applyBorder="1" applyAlignment="1" applyProtection="1">
      <alignment horizontal="right"/>
    </xf>
    <xf numFmtId="164" fontId="0" fillId="0" borderId="0" xfId="0" applyNumberFormat="1" applyBorder="1" applyAlignment="1">
      <alignment horizontal="right"/>
    </xf>
    <xf numFmtId="164" fontId="20" fillId="0" borderId="0" xfId="0" applyNumberFormat="1" applyFont="1" applyBorder="1" applyAlignment="1">
      <alignment horizontal="right"/>
    </xf>
    <xf numFmtId="164" fontId="20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 applyProtection="1">
      <alignment horizontal="right"/>
    </xf>
    <xf numFmtId="164" fontId="4" fillId="0" borderId="8" xfId="0" applyNumberFormat="1" applyFont="1" applyBorder="1" applyAlignment="1">
      <alignment horizontal="right"/>
    </xf>
    <xf numFmtId="164" fontId="2" fillId="0" borderId="6" xfId="0" applyNumberFormat="1" applyFont="1" applyBorder="1" applyAlignment="1" applyProtection="1"/>
    <xf numFmtId="0" fontId="0" fillId="0" borderId="8" xfId="0" applyBorder="1"/>
    <xf numFmtId="164" fontId="2" fillId="0" borderId="1" xfId="0" applyNumberFormat="1" applyFont="1" applyFill="1" applyBorder="1"/>
    <xf numFmtId="2" fontId="8" fillId="0" borderId="8" xfId="0" applyNumberFormat="1" applyFont="1" applyBorder="1"/>
    <xf numFmtId="164" fontId="2" fillId="0" borderId="0" xfId="0" applyNumberFormat="1" applyFont="1" applyFill="1" applyBorder="1"/>
    <xf numFmtId="2" fontId="8" fillId="0" borderId="0" xfId="0" applyNumberFormat="1" applyFont="1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0" xfId="0" applyAlignment="1">
      <alignment horizontal="right"/>
    </xf>
    <xf numFmtId="164" fontId="21" fillId="0" borderId="0" xfId="0" applyNumberFormat="1" applyFont="1" applyBorder="1" applyAlignment="1" applyProtection="1"/>
    <xf numFmtId="0" fontId="0" fillId="0" borderId="0" xfId="0" applyFill="1" applyBorder="1"/>
    <xf numFmtId="2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64" fontId="1" fillId="0" borderId="10" xfId="0" applyNumberFormat="1" applyFont="1" applyBorder="1"/>
    <xf numFmtId="0" fontId="0" fillId="0" borderId="0" xfId="0" applyBorder="1" applyAlignment="1">
      <alignment horizontal="center"/>
    </xf>
    <xf numFmtId="164" fontId="2" fillId="0" borderId="6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left"/>
    </xf>
    <xf numFmtId="164" fontId="0" fillId="0" borderId="0" xfId="0" applyNumberFormat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2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20"/>
  <sheetViews>
    <sheetView topLeftCell="D29" workbookViewId="0">
      <selection sqref="A1:IV65536"/>
    </sheetView>
  </sheetViews>
  <sheetFormatPr defaultRowHeight="15"/>
  <cols>
    <col min="1" max="1" width="40.140625" customWidth="1"/>
    <col min="2" max="3" width="10.5703125" customWidth="1"/>
    <col min="4" max="4" width="12" customWidth="1"/>
    <col min="5" max="5" width="13.7109375" customWidth="1"/>
    <col min="6" max="6" width="12.140625" customWidth="1"/>
    <col min="7" max="7" width="14.5703125" customWidth="1"/>
    <col min="8" max="8" width="9.140625" hidden="1" customWidth="1"/>
    <col min="9" max="9" width="38.42578125" customWidth="1"/>
    <col min="10" max="10" width="13.28515625" customWidth="1"/>
    <col min="11" max="11" width="12.85546875" customWidth="1"/>
  </cols>
  <sheetData>
    <row r="2" spans="1:11">
      <c r="A2" s="6"/>
      <c r="B2" s="134" t="s">
        <v>88</v>
      </c>
      <c r="C2" s="134"/>
      <c r="D2" s="134"/>
      <c r="E2" s="134"/>
      <c r="F2" s="134"/>
      <c r="G2" s="134"/>
      <c r="H2" s="134"/>
      <c r="I2" s="134"/>
      <c r="J2" s="7"/>
      <c r="K2" s="8"/>
    </row>
    <row r="3" spans="1:11">
      <c r="A3" s="9"/>
      <c r="B3" s="137" t="s">
        <v>87</v>
      </c>
      <c r="C3" s="137"/>
      <c r="D3" s="137"/>
      <c r="E3" s="137"/>
      <c r="F3" s="137"/>
      <c r="G3" s="137"/>
      <c r="H3" s="137"/>
      <c r="I3" s="137"/>
      <c r="J3" s="10"/>
      <c r="K3" s="11"/>
    </row>
    <row r="4" spans="1:11">
      <c r="A4" s="12" t="s">
        <v>0</v>
      </c>
      <c r="B4" s="135" t="s">
        <v>55</v>
      </c>
      <c r="C4" s="135"/>
      <c r="D4" s="135"/>
      <c r="E4" s="135"/>
      <c r="F4" s="135"/>
      <c r="G4" s="135"/>
      <c r="H4" s="135"/>
      <c r="I4" s="135"/>
      <c r="J4" s="135" t="s">
        <v>1</v>
      </c>
      <c r="K4" s="136"/>
    </row>
    <row r="5" spans="1:11">
      <c r="A5" s="15" t="s">
        <v>2</v>
      </c>
      <c r="B5" s="16" t="s">
        <v>2</v>
      </c>
      <c r="C5" s="10"/>
      <c r="D5" s="17" t="s">
        <v>56</v>
      </c>
      <c r="E5" s="16" t="s">
        <v>2</v>
      </c>
      <c r="F5" s="10"/>
      <c r="G5" s="17" t="s">
        <v>3</v>
      </c>
      <c r="H5" s="15" t="s">
        <v>2</v>
      </c>
      <c r="I5" s="16" t="s">
        <v>2</v>
      </c>
      <c r="J5" s="18" t="s">
        <v>56</v>
      </c>
      <c r="K5" s="19" t="s">
        <v>3</v>
      </c>
    </row>
    <row r="6" spans="1:11">
      <c r="A6" s="15" t="s">
        <v>4</v>
      </c>
      <c r="B6" s="17" t="s">
        <v>5</v>
      </c>
      <c r="C6" s="17" t="s">
        <v>6</v>
      </c>
      <c r="D6" s="17" t="s">
        <v>7</v>
      </c>
      <c r="E6" s="17" t="s">
        <v>5</v>
      </c>
      <c r="F6" s="17" t="s">
        <v>6</v>
      </c>
      <c r="G6" s="17" t="s">
        <v>7</v>
      </c>
      <c r="H6" s="15"/>
      <c r="I6" s="20" t="s">
        <v>10</v>
      </c>
      <c r="J6" s="10"/>
      <c r="K6" s="11"/>
    </row>
    <row r="7" spans="1:11">
      <c r="A7" s="15" t="s">
        <v>8</v>
      </c>
      <c r="B7" s="21">
        <v>547788.93000000005</v>
      </c>
      <c r="C7" s="22">
        <v>451281.43</v>
      </c>
      <c r="D7" s="47">
        <f>B7-C7</f>
        <v>96507.500000000058</v>
      </c>
      <c r="E7" s="21">
        <v>557419.93000000005</v>
      </c>
      <c r="F7" s="22">
        <v>401772.92</v>
      </c>
      <c r="G7" s="47">
        <v>155641.01</v>
      </c>
      <c r="H7" s="15"/>
      <c r="I7" s="20" t="s">
        <v>12</v>
      </c>
      <c r="J7" s="10"/>
      <c r="K7" s="11"/>
    </row>
    <row r="8" spans="1:11">
      <c r="A8" s="15"/>
      <c r="B8" s="16"/>
      <c r="C8" s="10"/>
      <c r="D8" s="17"/>
      <c r="E8" s="16"/>
      <c r="F8" s="10"/>
      <c r="G8" s="17"/>
      <c r="H8" s="15"/>
      <c r="I8" s="23" t="s">
        <v>13</v>
      </c>
      <c r="J8" s="10">
        <v>350000</v>
      </c>
      <c r="K8" s="11">
        <v>350000</v>
      </c>
    </row>
    <row r="9" spans="1:11">
      <c r="A9" s="24" t="s">
        <v>9</v>
      </c>
      <c r="B9" s="17"/>
      <c r="C9" s="17"/>
      <c r="D9" s="17"/>
      <c r="E9" s="17"/>
      <c r="F9" s="17"/>
      <c r="G9" s="17"/>
      <c r="H9" s="9"/>
      <c r="I9" s="20"/>
      <c r="J9" s="10"/>
      <c r="K9" s="11"/>
    </row>
    <row r="10" spans="1:11">
      <c r="A10" s="24" t="s">
        <v>11</v>
      </c>
      <c r="B10" s="10"/>
      <c r="C10" s="10"/>
      <c r="D10" s="10"/>
      <c r="E10" s="10"/>
      <c r="F10" s="10"/>
      <c r="G10" s="10"/>
      <c r="H10" s="9"/>
      <c r="I10" s="10" t="s">
        <v>18</v>
      </c>
      <c r="J10" s="10"/>
      <c r="K10" s="11"/>
    </row>
    <row r="11" spans="1:11">
      <c r="A11" s="24" t="s">
        <v>14</v>
      </c>
      <c r="B11" s="10">
        <v>13117.04</v>
      </c>
      <c r="C11" s="10">
        <v>13117.02</v>
      </c>
      <c r="D11" s="10">
        <f>B11-C11</f>
        <v>2.0000000000436557E-2</v>
      </c>
      <c r="E11" s="10">
        <v>13117.04</v>
      </c>
      <c r="F11" s="10">
        <v>13117.02</v>
      </c>
      <c r="G11" s="10">
        <f>E11-F11</f>
        <v>2.0000000000436557E-2</v>
      </c>
      <c r="H11" s="9"/>
      <c r="I11" s="10" t="s">
        <v>20</v>
      </c>
      <c r="J11" s="10">
        <v>-793807.93</v>
      </c>
      <c r="K11" s="11">
        <v>-351321.78</v>
      </c>
    </row>
    <row r="12" spans="1:11">
      <c r="A12" s="25" t="s">
        <v>57</v>
      </c>
      <c r="B12" s="26">
        <v>475</v>
      </c>
      <c r="C12" s="27">
        <v>474.99</v>
      </c>
      <c r="D12" s="26">
        <f>B12-C12</f>
        <v>9.9999999999909051E-3</v>
      </c>
      <c r="E12" s="26">
        <v>475</v>
      </c>
      <c r="F12" s="27">
        <v>474.99</v>
      </c>
      <c r="G12" s="26">
        <f>E12-F12</f>
        <v>9.9999999999909051E-3</v>
      </c>
      <c r="H12" s="9"/>
      <c r="I12" s="10" t="s">
        <v>22</v>
      </c>
      <c r="J12" s="10">
        <v>0</v>
      </c>
      <c r="K12" s="11">
        <v>-453296.13</v>
      </c>
    </row>
    <row r="13" spans="1:11">
      <c r="A13" s="24" t="s">
        <v>15</v>
      </c>
      <c r="B13" s="28">
        <v>137435.10999999999</v>
      </c>
      <c r="C13" s="28">
        <v>132630.95000000001</v>
      </c>
      <c r="D13" s="28">
        <f>B13-C13</f>
        <v>4804.1599999999744</v>
      </c>
      <c r="E13" s="28">
        <v>166622.09</v>
      </c>
      <c r="F13" s="28">
        <v>153548.51999999999</v>
      </c>
      <c r="G13" s="28">
        <f>E13-F13</f>
        <v>13073.570000000007</v>
      </c>
      <c r="H13" s="9"/>
      <c r="I13" s="20" t="s">
        <v>24</v>
      </c>
      <c r="J13" s="41">
        <f>SUM(J8:J12)</f>
        <v>-443807.93000000005</v>
      </c>
      <c r="K13" s="49">
        <f>SUM(K8:K12)</f>
        <v>-454617.91000000003</v>
      </c>
    </row>
    <row r="14" spans="1:11">
      <c r="A14" s="24" t="s">
        <v>16</v>
      </c>
      <c r="B14" s="28">
        <v>351982.37</v>
      </c>
      <c r="C14" s="10">
        <v>332747.15999999997</v>
      </c>
      <c r="D14" s="10">
        <f>B14-C14</f>
        <v>19235.210000000021</v>
      </c>
      <c r="E14" s="28">
        <v>351982.37</v>
      </c>
      <c r="F14" s="10">
        <v>314355.56</v>
      </c>
      <c r="G14" s="10">
        <f>E14-F14</f>
        <v>37626.81</v>
      </c>
      <c r="H14" s="9"/>
      <c r="I14" s="27"/>
      <c r="J14" s="27"/>
      <c r="K14" s="29"/>
    </row>
    <row r="15" spans="1:11">
      <c r="A15" s="30" t="s">
        <v>58</v>
      </c>
      <c r="B15" s="28">
        <f t="shared" ref="B15:G15" si="0">SUM(B11:B14)</f>
        <v>503009.52</v>
      </c>
      <c r="C15" s="28">
        <f t="shared" si="0"/>
        <v>478970.12</v>
      </c>
      <c r="D15" s="31">
        <f t="shared" si="0"/>
        <v>24039.399999999994</v>
      </c>
      <c r="E15" s="31">
        <f t="shared" si="0"/>
        <v>532196.5</v>
      </c>
      <c r="F15" s="31">
        <f t="shared" si="0"/>
        <v>481496.08999999997</v>
      </c>
      <c r="G15" s="31">
        <f t="shared" si="0"/>
        <v>50700.41</v>
      </c>
      <c r="H15" s="9"/>
      <c r="I15" s="27"/>
      <c r="J15" s="27"/>
      <c r="K15" s="29"/>
    </row>
    <row r="16" spans="1:11" ht="1.5" customHeight="1">
      <c r="A16" s="32"/>
      <c r="B16" s="27"/>
      <c r="C16" s="33"/>
      <c r="D16" s="27"/>
      <c r="E16" s="27"/>
      <c r="F16" s="27"/>
      <c r="G16" s="27"/>
      <c r="H16" s="9"/>
      <c r="I16" s="27"/>
      <c r="J16" s="27"/>
      <c r="K16" s="29"/>
    </row>
    <row r="17" spans="1:11">
      <c r="A17" s="25" t="s">
        <v>59</v>
      </c>
      <c r="B17" s="27"/>
      <c r="C17" s="27"/>
      <c r="D17" s="27"/>
      <c r="E17" s="27"/>
      <c r="F17" s="27"/>
      <c r="G17" s="27"/>
      <c r="H17" s="9"/>
      <c r="I17" s="20" t="s">
        <v>26</v>
      </c>
      <c r="J17" s="10"/>
      <c r="K17" s="11"/>
    </row>
    <row r="18" spans="1:11">
      <c r="A18" s="25" t="s">
        <v>60</v>
      </c>
      <c r="B18" s="27"/>
      <c r="C18" s="27"/>
      <c r="D18" s="34">
        <v>7136.21</v>
      </c>
      <c r="E18" s="27"/>
      <c r="F18" s="27"/>
      <c r="G18" s="34">
        <v>35145.21</v>
      </c>
      <c r="H18" s="9"/>
      <c r="I18" s="20" t="s">
        <v>27</v>
      </c>
      <c r="J18" s="10"/>
      <c r="K18" s="11"/>
    </row>
    <row r="19" spans="1:11" hidden="1">
      <c r="A19" s="32"/>
      <c r="B19" s="27"/>
      <c r="C19" s="27"/>
      <c r="D19" s="27"/>
      <c r="E19" s="27"/>
      <c r="F19" s="27"/>
      <c r="G19" s="27"/>
      <c r="H19" s="9"/>
    </row>
    <row r="20" spans="1:11">
      <c r="A20" s="24" t="s">
        <v>17</v>
      </c>
      <c r="B20" s="31"/>
      <c r="C20" s="31"/>
      <c r="D20" s="48">
        <v>31175.61</v>
      </c>
      <c r="E20" s="31"/>
      <c r="F20" s="31"/>
      <c r="G20" s="48">
        <v>85845.62</v>
      </c>
      <c r="H20" s="9"/>
      <c r="I20" s="20" t="s">
        <v>29</v>
      </c>
      <c r="J20" s="59">
        <v>239837.78</v>
      </c>
      <c r="K20" s="60">
        <v>162999.96</v>
      </c>
    </row>
    <row r="21" spans="1:11">
      <c r="A21" s="24" t="s">
        <v>19</v>
      </c>
      <c r="B21" s="10"/>
      <c r="C21" s="10"/>
      <c r="D21" s="10"/>
      <c r="E21" s="10"/>
      <c r="F21" s="10"/>
      <c r="G21" s="10"/>
      <c r="H21" s="9"/>
      <c r="I21" s="35" t="s">
        <v>67</v>
      </c>
      <c r="J21" s="61">
        <v>20082.12</v>
      </c>
      <c r="K21" s="62">
        <v>23847.51</v>
      </c>
    </row>
    <row r="22" spans="1:11">
      <c r="A22" s="25" t="s">
        <v>61</v>
      </c>
      <c r="B22" s="27"/>
      <c r="C22" s="27"/>
      <c r="D22" s="27"/>
      <c r="E22" s="27"/>
      <c r="F22" s="27"/>
      <c r="G22" s="27"/>
      <c r="H22" s="9"/>
      <c r="I22" s="20" t="s">
        <v>31</v>
      </c>
      <c r="J22" s="59">
        <v>66904.87</v>
      </c>
      <c r="K22" s="60">
        <v>76050</v>
      </c>
    </row>
    <row r="23" spans="1:11">
      <c r="A23" s="25" t="s">
        <v>62</v>
      </c>
      <c r="B23" s="27"/>
      <c r="C23" s="27"/>
      <c r="D23" s="27">
        <v>22508.71</v>
      </c>
      <c r="E23" s="27"/>
      <c r="F23" s="27"/>
      <c r="G23" s="27">
        <v>40425.519999999997</v>
      </c>
      <c r="H23" s="9"/>
      <c r="I23" s="20" t="s">
        <v>33</v>
      </c>
      <c r="J23" s="59">
        <v>39705.71</v>
      </c>
      <c r="K23" s="60">
        <v>49132.94</v>
      </c>
    </row>
    <row r="24" spans="1:11">
      <c r="A24" s="25" t="s">
        <v>63</v>
      </c>
      <c r="B24" s="27"/>
      <c r="C24" s="27"/>
      <c r="D24" s="27">
        <v>75855.070000000007</v>
      </c>
      <c r="E24" s="27"/>
      <c r="F24" s="27"/>
      <c r="G24" s="27">
        <v>55158.400000000001</v>
      </c>
      <c r="H24" s="9"/>
      <c r="I24" s="20" t="s">
        <v>34</v>
      </c>
      <c r="J24" s="59">
        <v>80078.23</v>
      </c>
      <c r="K24" s="60">
        <v>81959.7</v>
      </c>
    </row>
    <row r="25" spans="1:11">
      <c r="A25" s="25" t="s">
        <v>64</v>
      </c>
      <c r="B25" s="27"/>
      <c r="C25" s="27"/>
      <c r="D25" s="34">
        <v>12400.65</v>
      </c>
      <c r="E25" s="27"/>
      <c r="F25" s="27"/>
      <c r="G25" s="34">
        <v>19212.62</v>
      </c>
      <c r="H25" s="9"/>
      <c r="I25" s="20" t="s">
        <v>68</v>
      </c>
      <c r="J25" s="63">
        <v>939819</v>
      </c>
      <c r="K25" s="64">
        <v>1040806.04</v>
      </c>
    </row>
    <row r="26" spans="1:11" ht="14.25" customHeight="1">
      <c r="A26" s="32"/>
      <c r="B26" s="27"/>
      <c r="C26" s="27"/>
      <c r="D26" s="37">
        <f>SUM(D23:D25)</f>
        <v>110764.43</v>
      </c>
      <c r="E26" s="27"/>
      <c r="F26" s="27"/>
      <c r="G26" s="37">
        <f>SUM(G23:G25)</f>
        <v>114796.54</v>
      </c>
      <c r="H26" s="9"/>
      <c r="I26" s="27"/>
      <c r="J26" s="65">
        <f>SUM(J20:J25)</f>
        <v>1386427.71</v>
      </c>
      <c r="K26" s="66">
        <f>SUM(K20:K25)</f>
        <v>1434796.15</v>
      </c>
    </row>
    <row r="27" spans="1:11">
      <c r="A27" s="24" t="s">
        <v>21</v>
      </c>
      <c r="B27" s="10"/>
      <c r="C27" s="10"/>
      <c r="D27" s="38" t="s">
        <v>2</v>
      </c>
      <c r="E27" s="10"/>
      <c r="F27" s="10"/>
      <c r="G27" s="38" t="s">
        <v>2</v>
      </c>
      <c r="H27" s="9"/>
      <c r="I27" s="27"/>
      <c r="J27" s="61"/>
      <c r="K27" s="62"/>
    </row>
    <row r="28" spans="1:11">
      <c r="A28" s="24" t="s">
        <v>23</v>
      </c>
      <c r="B28" s="10"/>
      <c r="C28" s="10"/>
      <c r="D28" s="10">
        <v>552410.44999999995</v>
      </c>
      <c r="E28" s="10"/>
      <c r="F28" s="10"/>
      <c r="G28" s="10">
        <v>463582.95</v>
      </c>
      <c r="H28" s="9"/>
      <c r="I28" s="20"/>
      <c r="J28" s="59"/>
      <c r="K28" s="60"/>
    </row>
    <row r="29" spans="1:11">
      <c r="A29" s="39" t="s">
        <v>65</v>
      </c>
      <c r="B29" s="40"/>
      <c r="C29" s="10"/>
      <c r="D29" s="10">
        <v>95192.93</v>
      </c>
      <c r="E29" s="10"/>
      <c r="F29" s="10"/>
      <c r="G29" s="10">
        <v>89048.3</v>
      </c>
      <c r="H29" s="9"/>
      <c r="I29" s="20"/>
      <c r="J29" s="59"/>
      <c r="K29" s="60"/>
    </row>
    <row r="30" spans="1:11">
      <c r="A30" s="24" t="s">
        <v>25</v>
      </c>
      <c r="B30" s="10"/>
      <c r="C30" s="10" t="s">
        <v>2</v>
      </c>
      <c r="D30" s="41">
        <v>11970.6</v>
      </c>
      <c r="E30" s="10"/>
      <c r="F30" s="10" t="s">
        <v>2</v>
      </c>
      <c r="G30" s="41">
        <v>13651.72</v>
      </c>
      <c r="H30" s="9"/>
      <c r="I30" s="20"/>
      <c r="J30" s="59"/>
      <c r="K30" s="60"/>
    </row>
    <row r="31" spans="1:11">
      <c r="A31" s="9"/>
      <c r="B31" s="10"/>
      <c r="C31" s="10"/>
      <c r="D31" s="41">
        <f>D28+D29+D30</f>
        <v>659573.97999999986</v>
      </c>
      <c r="E31" s="10"/>
      <c r="F31" s="10"/>
      <c r="G31" s="41">
        <f>G28+G29+G30</f>
        <v>566282.97</v>
      </c>
      <c r="H31" s="9"/>
      <c r="I31" s="20"/>
      <c r="J31" s="59"/>
      <c r="K31" s="60"/>
    </row>
    <row r="32" spans="1:11">
      <c r="A32" s="24" t="s">
        <v>28</v>
      </c>
      <c r="B32" s="10"/>
      <c r="C32" s="10"/>
      <c r="D32" s="10"/>
      <c r="E32" s="10"/>
      <c r="F32" s="10"/>
      <c r="G32" s="10"/>
      <c r="H32" s="9"/>
      <c r="I32" s="27"/>
      <c r="J32" s="61"/>
      <c r="K32" s="62"/>
    </row>
    <row r="33" spans="1:11">
      <c r="A33" s="24" t="s">
        <v>30</v>
      </c>
      <c r="B33" s="10"/>
      <c r="C33" s="10"/>
      <c r="D33" s="10">
        <v>1835.87</v>
      </c>
      <c r="E33" s="10"/>
      <c r="F33" s="10"/>
      <c r="G33" s="10">
        <v>18192.27</v>
      </c>
      <c r="H33" s="9"/>
      <c r="I33" s="20"/>
      <c r="J33" s="67"/>
      <c r="K33" s="68"/>
    </row>
    <row r="34" spans="1:11">
      <c r="A34" s="24" t="s">
        <v>32</v>
      </c>
      <c r="B34" s="10"/>
      <c r="C34" s="10"/>
      <c r="D34" s="41">
        <v>42762.39</v>
      </c>
      <c r="E34" s="10"/>
      <c r="F34" s="10"/>
      <c r="G34" s="41">
        <v>38519.83</v>
      </c>
      <c r="H34" s="6"/>
      <c r="I34" s="10"/>
      <c r="J34" s="59"/>
      <c r="K34" s="60"/>
    </row>
    <row r="35" spans="1:11">
      <c r="A35" s="9"/>
      <c r="B35" s="10"/>
      <c r="C35" s="10"/>
      <c r="D35" s="43">
        <f>SUM(D33:D34)</f>
        <v>44598.26</v>
      </c>
      <c r="E35" s="10"/>
      <c r="F35" s="10"/>
      <c r="G35" s="43">
        <f>SUM(G33:G34)</f>
        <v>56712.100000000006</v>
      </c>
      <c r="H35" s="27"/>
      <c r="I35" s="27"/>
      <c r="J35" s="61"/>
      <c r="K35" s="62"/>
    </row>
    <row r="36" spans="1:11">
      <c r="A36" s="24" t="s">
        <v>66</v>
      </c>
      <c r="B36" s="10"/>
      <c r="C36" s="10"/>
      <c r="D36" s="43">
        <f>D26+D31+D33+D34</f>
        <v>814936.66999999993</v>
      </c>
      <c r="E36" s="10"/>
      <c r="F36" s="10"/>
      <c r="G36" s="43">
        <f>G26+G31+G35</f>
        <v>737791.61</v>
      </c>
      <c r="H36" s="27"/>
      <c r="I36" s="27"/>
      <c r="J36" s="61"/>
      <c r="K36" s="62"/>
    </row>
    <row r="37" spans="1:11" hidden="1">
      <c r="A37" s="9"/>
      <c r="B37" s="10"/>
      <c r="C37" s="10"/>
      <c r="D37" s="10"/>
      <c r="E37" s="10"/>
      <c r="F37" s="10"/>
      <c r="G37" s="10"/>
      <c r="H37" s="27"/>
      <c r="I37" s="27"/>
      <c r="J37" s="61"/>
      <c r="K37" s="62"/>
    </row>
    <row r="38" spans="1:11">
      <c r="A38" s="9" t="s">
        <v>35</v>
      </c>
      <c r="B38" s="10"/>
      <c r="C38" s="10"/>
      <c r="D38" s="10"/>
      <c r="E38" s="10"/>
      <c r="F38" s="10"/>
      <c r="G38" s="10"/>
      <c r="H38" s="27"/>
      <c r="I38" s="27"/>
      <c r="J38" s="61"/>
      <c r="K38" s="62"/>
    </row>
    <row r="39" spans="1:11">
      <c r="A39" s="9" t="s">
        <v>36</v>
      </c>
      <c r="B39" s="10"/>
      <c r="C39" s="10"/>
      <c r="D39" s="36">
        <v>0</v>
      </c>
      <c r="E39" s="10"/>
      <c r="F39" s="10"/>
      <c r="G39" s="36">
        <v>900</v>
      </c>
      <c r="H39" s="27"/>
      <c r="I39" s="27"/>
      <c r="J39" s="61"/>
      <c r="K39" s="62"/>
    </row>
    <row r="40" spans="1:11" hidden="1">
      <c r="A40" s="9"/>
      <c r="B40" s="10"/>
      <c r="C40" s="10"/>
      <c r="D40" s="10"/>
      <c r="E40" s="10"/>
      <c r="F40" s="10"/>
      <c r="G40" s="10"/>
      <c r="H40" s="27"/>
      <c r="I40" s="27"/>
      <c r="J40" s="61"/>
      <c r="K40" s="62"/>
    </row>
    <row r="41" spans="1:11" ht="13.5" customHeight="1">
      <c r="A41" s="24" t="s">
        <v>37</v>
      </c>
      <c r="B41" s="10"/>
      <c r="C41" s="10"/>
      <c r="D41" s="36">
        <f>D36+D20+D7</f>
        <v>942619.78</v>
      </c>
      <c r="E41" s="10"/>
      <c r="F41" s="10"/>
      <c r="G41" s="36">
        <f>G39+G36+G20+G7</f>
        <v>980178.24</v>
      </c>
      <c r="H41" s="27"/>
      <c r="I41" s="20" t="s">
        <v>38</v>
      </c>
      <c r="J41" s="113">
        <f>J13+J26</f>
        <v>942619.77999999991</v>
      </c>
      <c r="K41" s="115">
        <f>K26+K13</f>
        <v>980178.23999999987</v>
      </c>
    </row>
    <row r="42" spans="1:11" ht="6.75" hidden="1" customHeight="1">
      <c r="A42" s="44"/>
      <c r="B42" s="45"/>
      <c r="C42" s="45"/>
      <c r="D42" s="45"/>
      <c r="E42" s="45"/>
      <c r="F42" s="45"/>
      <c r="G42" s="45"/>
      <c r="H42" s="45"/>
      <c r="I42" s="45"/>
      <c r="J42" s="69"/>
      <c r="K42" s="70"/>
    </row>
    <row r="43" spans="1:11">
      <c r="A43" s="50"/>
      <c r="B43" s="14" t="s">
        <v>39</v>
      </c>
      <c r="C43" s="13"/>
      <c r="D43" s="13"/>
      <c r="E43" s="13"/>
      <c r="F43" s="13"/>
      <c r="G43" s="13"/>
      <c r="H43" s="2"/>
      <c r="I43" s="14" t="s">
        <v>40</v>
      </c>
      <c r="J43" s="71"/>
      <c r="K43" s="46"/>
    </row>
    <row r="44" spans="1:11">
      <c r="A44" s="24" t="s">
        <v>41</v>
      </c>
      <c r="B44" s="51"/>
      <c r="C44" s="51"/>
      <c r="D44" s="16" t="s">
        <v>2</v>
      </c>
      <c r="E44" s="52" t="s">
        <v>56</v>
      </c>
      <c r="F44" s="16" t="s">
        <v>2</v>
      </c>
      <c r="G44" s="52" t="s">
        <v>3</v>
      </c>
      <c r="H44" s="4" t="s">
        <v>2</v>
      </c>
      <c r="I44" s="16" t="s">
        <v>2</v>
      </c>
      <c r="J44" s="72" t="s">
        <v>56</v>
      </c>
      <c r="K44" s="73" t="s">
        <v>3</v>
      </c>
    </row>
    <row r="45" spans="1:11">
      <c r="A45" s="24" t="s">
        <v>42</v>
      </c>
      <c r="B45" s="51"/>
      <c r="C45" s="51"/>
      <c r="D45" s="10"/>
      <c r="E45" s="10">
        <v>1082577.8700000001</v>
      </c>
      <c r="F45" s="10"/>
      <c r="G45" s="10">
        <v>1776164.41</v>
      </c>
      <c r="H45" s="1"/>
      <c r="I45" s="20" t="s">
        <v>43</v>
      </c>
      <c r="J45" s="59">
        <f>E62</f>
        <v>10809.980000000091</v>
      </c>
      <c r="K45" s="60">
        <f>G62</f>
        <v>-351321.78</v>
      </c>
    </row>
    <row r="46" spans="1:11">
      <c r="A46" s="9" t="s">
        <v>44</v>
      </c>
      <c r="B46" s="51"/>
      <c r="C46" s="51"/>
      <c r="D46" s="10"/>
      <c r="E46" s="41">
        <v>675170.88</v>
      </c>
      <c r="F46" s="10"/>
      <c r="G46" s="41">
        <v>1394293.98</v>
      </c>
      <c r="H46" s="1"/>
      <c r="I46" s="20" t="s">
        <v>69</v>
      </c>
      <c r="J46" s="59">
        <v>-748982.17</v>
      </c>
      <c r="K46" s="74">
        <v>-453296.13</v>
      </c>
    </row>
    <row r="47" spans="1:11">
      <c r="A47" s="9"/>
      <c r="B47" s="51"/>
      <c r="C47" s="51"/>
      <c r="D47" s="10"/>
      <c r="E47" s="10">
        <f>E45-E46</f>
        <v>407406.99000000011</v>
      </c>
      <c r="F47" s="10"/>
      <c r="G47" s="11">
        <f>G45-G46</f>
        <v>381870.42999999993</v>
      </c>
      <c r="H47" s="1"/>
      <c r="I47" s="20" t="s">
        <v>45</v>
      </c>
      <c r="J47" s="59">
        <v>-55635.74</v>
      </c>
      <c r="K47" s="75">
        <v>0</v>
      </c>
    </row>
    <row r="48" spans="1:11">
      <c r="A48" s="24" t="s">
        <v>46</v>
      </c>
      <c r="B48" s="51"/>
      <c r="C48" s="51"/>
      <c r="D48" s="10"/>
      <c r="E48" s="41">
        <v>5246.99</v>
      </c>
      <c r="F48" s="10"/>
      <c r="G48" s="41">
        <v>1900</v>
      </c>
      <c r="H48" s="1"/>
      <c r="I48" s="20" t="s">
        <v>70</v>
      </c>
      <c r="J48" s="113">
        <f>SUM(J45:J47)</f>
        <v>-793807.92999999993</v>
      </c>
      <c r="K48" s="114">
        <f>SUM(K45:K47)</f>
        <v>-804617.91</v>
      </c>
    </row>
    <row r="49" spans="1:11">
      <c r="A49" s="24" t="s">
        <v>47</v>
      </c>
      <c r="B49" s="51"/>
      <c r="C49" s="51"/>
      <c r="D49" s="10"/>
      <c r="E49" s="10">
        <f>E47+E48</f>
        <v>412653.9800000001</v>
      </c>
      <c r="F49" s="10"/>
      <c r="G49" s="10">
        <f>G47+G48</f>
        <v>383770.42999999993</v>
      </c>
      <c r="H49" s="1"/>
      <c r="I49" s="20"/>
      <c r="J49" s="10"/>
      <c r="K49" s="57"/>
    </row>
    <row r="50" spans="1:11">
      <c r="A50" s="24" t="s">
        <v>48</v>
      </c>
      <c r="B50" s="51"/>
      <c r="C50" s="51"/>
      <c r="D50" s="10">
        <v>104269.21</v>
      </c>
      <c r="E50" s="10"/>
      <c r="F50" s="10">
        <v>118778.04</v>
      </c>
      <c r="G50" s="10"/>
      <c r="H50" s="1"/>
      <c r="I50" s="38" t="s">
        <v>71</v>
      </c>
      <c r="J50" s="10"/>
      <c r="K50" s="55" t="s">
        <v>2</v>
      </c>
    </row>
    <row r="51" spans="1:11">
      <c r="A51" s="24" t="s">
        <v>49</v>
      </c>
      <c r="B51" s="51"/>
      <c r="C51" s="51"/>
      <c r="D51" s="41">
        <v>291443.61</v>
      </c>
      <c r="E51" s="10">
        <f>D50+D51</f>
        <v>395712.82</v>
      </c>
      <c r="F51" s="41">
        <v>600342.6</v>
      </c>
      <c r="G51" s="41">
        <f>F50+F51</f>
        <v>719120.64</v>
      </c>
      <c r="H51" s="1"/>
      <c r="I51" s="38" t="s">
        <v>72</v>
      </c>
      <c r="J51" s="10"/>
      <c r="K51" s="56"/>
    </row>
    <row r="52" spans="1:11">
      <c r="A52" s="24" t="s">
        <v>50</v>
      </c>
      <c r="B52" s="51"/>
      <c r="C52" s="51"/>
      <c r="D52" s="10"/>
      <c r="E52" s="10">
        <f>E49-D50-D51</f>
        <v>16941.160000000091</v>
      </c>
      <c r="F52" s="10"/>
      <c r="G52" s="10">
        <f>G49-F50-F51</f>
        <v>-335350.21000000002</v>
      </c>
      <c r="H52" s="1"/>
      <c r="I52" s="40" t="s">
        <v>73</v>
      </c>
      <c r="J52" s="10"/>
      <c r="K52" s="42"/>
    </row>
    <row r="53" spans="1:11">
      <c r="A53" s="53" t="s">
        <v>51</v>
      </c>
      <c r="B53" s="51"/>
      <c r="C53" s="51"/>
      <c r="D53" s="10">
        <v>0</v>
      </c>
      <c r="E53" s="10"/>
      <c r="F53" s="10">
        <v>0</v>
      </c>
      <c r="G53" s="10"/>
      <c r="H53" s="1"/>
      <c r="I53" s="38" t="s">
        <v>74</v>
      </c>
      <c r="J53" s="10"/>
      <c r="K53" s="11"/>
    </row>
    <row r="54" spans="1:11">
      <c r="A54" s="54" t="s">
        <v>52</v>
      </c>
      <c r="B54" s="51"/>
      <c r="C54" s="51"/>
      <c r="D54" s="41">
        <v>0</v>
      </c>
      <c r="E54" s="41">
        <f>D53-D54</f>
        <v>0</v>
      </c>
      <c r="F54" s="41">
        <v>-3337.93</v>
      </c>
      <c r="G54" s="41">
        <f>F54</f>
        <v>-3337.93</v>
      </c>
      <c r="H54" s="1"/>
      <c r="J54" s="10"/>
      <c r="K54" s="11"/>
    </row>
    <row r="55" spans="1:11">
      <c r="A55" s="24" t="s">
        <v>53</v>
      </c>
      <c r="B55" s="51"/>
      <c r="C55" s="51"/>
      <c r="D55" s="10"/>
      <c r="E55" s="10">
        <f>E52+D53-D54</f>
        <v>16941.160000000091</v>
      </c>
      <c r="F55" s="10"/>
      <c r="G55" s="10">
        <f>G52+G54</f>
        <v>-338688.14</v>
      </c>
      <c r="H55" s="1"/>
      <c r="I55" s="40" t="s">
        <v>75</v>
      </c>
      <c r="J55" s="10"/>
      <c r="K55" s="11"/>
    </row>
    <row r="56" spans="1:11">
      <c r="A56" s="24" t="s">
        <v>81</v>
      </c>
      <c r="B56" s="51"/>
      <c r="C56" s="51"/>
      <c r="D56" s="41">
        <v>200</v>
      </c>
      <c r="E56" s="10"/>
      <c r="F56" s="10"/>
      <c r="G56" s="10"/>
      <c r="H56" s="1"/>
      <c r="I56" s="40" t="s">
        <v>77</v>
      </c>
      <c r="J56" s="10"/>
      <c r="K56" s="11"/>
    </row>
    <row r="57" spans="1:11">
      <c r="A57" s="24" t="s">
        <v>82</v>
      </c>
      <c r="B57" s="51"/>
      <c r="C57" s="51"/>
      <c r="D57" s="10"/>
      <c r="E57" s="10"/>
      <c r="F57" s="41">
        <v>237.76</v>
      </c>
      <c r="G57" s="10"/>
      <c r="H57" s="1"/>
      <c r="I57" s="38" t="s">
        <v>76</v>
      </c>
      <c r="J57" s="10"/>
      <c r="K57" s="11"/>
    </row>
    <row r="58" spans="1:11" hidden="1">
      <c r="A58" s="24" t="s">
        <v>83</v>
      </c>
      <c r="B58" s="51"/>
      <c r="C58" s="51"/>
      <c r="D58" s="10"/>
      <c r="E58" s="10"/>
      <c r="F58" s="10"/>
      <c r="G58" s="10"/>
      <c r="H58" s="1"/>
      <c r="I58" s="40" t="s">
        <v>76</v>
      </c>
      <c r="J58" s="10"/>
      <c r="K58" s="11"/>
    </row>
    <row r="59" spans="1:11">
      <c r="A59" s="24" t="s">
        <v>84</v>
      </c>
      <c r="B59" s="51"/>
      <c r="C59" s="51"/>
      <c r="D59" s="10">
        <v>6331.18</v>
      </c>
      <c r="E59" s="10"/>
      <c r="F59" s="10">
        <v>2583.9</v>
      </c>
      <c r="G59" s="10"/>
      <c r="H59" s="1"/>
      <c r="J59" s="10"/>
      <c r="K59" s="11"/>
    </row>
    <row r="60" spans="1:11">
      <c r="A60" s="24" t="s">
        <v>85</v>
      </c>
      <c r="B60" s="51"/>
      <c r="C60" s="51"/>
      <c r="D60" s="10">
        <v>0</v>
      </c>
      <c r="E60" s="10"/>
      <c r="F60" s="10">
        <v>7115.52</v>
      </c>
      <c r="G60" s="41"/>
      <c r="H60" s="1"/>
      <c r="I60" s="58" t="s">
        <v>79</v>
      </c>
      <c r="J60" s="10"/>
      <c r="K60" s="11"/>
    </row>
    <row r="61" spans="1:11">
      <c r="A61" s="24" t="s">
        <v>86</v>
      </c>
      <c r="B61" s="51"/>
      <c r="C61" s="51"/>
      <c r="D61" s="41">
        <v>0</v>
      </c>
      <c r="E61" s="41">
        <f>D56-D59</f>
        <v>-6131.18</v>
      </c>
      <c r="F61" s="41">
        <v>3171.98</v>
      </c>
      <c r="G61" s="41">
        <f>F57-F59-F60-F61</f>
        <v>-12633.64</v>
      </c>
      <c r="H61" s="1"/>
      <c r="I61" s="38" t="s">
        <v>78</v>
      </c>
      <c r="J61" s="10"/>
      <c r="K61" s="11"/>
    </row>
    <row r="62" spans="1:11">
      <c r="A62" s="24" t="s">
        <v>54</v>
      </c>
      <c r="B62" s="51"/>
      <c r="C62" s="51"/>
      <c r="D62" s="10"/>
      <c r="E62" s="36">
        <f>E55+E61</f>
        <v>10809.980000000091</v>
      </c>
      <c r="F62" s="10"/>
      <c r="G62" s="36">
        <f>G55+G61</f>
        <v>-351321.78</v>
      </c>
      <c r="H62" s="1"/>
      <c r="I62" s="10" t="s">
        <v>80</v>
      </c>
      <c r="J62" s="10"/>
      <c r="K62" s="11"/>
    </row>
    <row r="63" spans="1:11" hidden="1">
      <c r="A63" s="50"/>
      <c r="B63" s="13"/>
      <c r="C63" s="13"/>
      <c r="D63" s="13"/>
      <c r="E63" s="13"/>
      <c r="F63" s="13"/>
      <c r="G63" s="13"/>
      <c r="H63" s="5"/>
      <c r="I63" s="2"/>
      <c r="J63" s="2"/>
      <c r="K63" s="3"/>
    </row>
    <row r="69" spans="1:9">
      <c r="B69" s="116" t="s">
        <v>88</v>
      </c>
      <c r="C69" s="116"/>
      <c r="D69" s="116"/>
      <c r="E69" s="116"/>
      <c r="F69" s="116"/>
      <c r="G69" s="116"/>
      <c r="H69" s="116"/>
      <c r="I69" s="116"/>
    </row>
    <row r="70" spans="1:9">
      <c r="B70" s="77" t="s">
        <v>89</v>
      </c>
      <c r="C70" s="78"/>
      <c r="D70" s="78"/>
      <c r="E70" s="79"/>
      <c r="F70" s="76"/>
      <c r="G70" s="76"/>
      <c r="H70" s="76"/>
      <c r="I70" s="80"/>
    </row>
    <row r="71" spans="1:9">
      <c r="C71" s="79" t="s">
        <v>90</v>
      </c>
      <c r="D71" s="79"/>
      <c r="E71" s="79"/>
      <c r="F71" s="76"/>
      <c r="G71" s="76"/>
      <c r="H71" s="76"/>
      <c r="I71" s="76"/>
    </row>
    <row r="72" spans="1:9">
      <c r="B72" s="138" t="s">
        <v>161</v>
      </c>
      <c r="C72" s="138"/>
      <c r="D72" s="138"/>
      <c r="E72" s="138"/>
      <c r="F72" s="76"/>
      <c r="G72" s="76"/>
      <c r="H72" s="76"/>
      <c r="I72" s="76"/>
    </row>
    <row r="73" spans="1:9">
      <c r="A73" s="76"/>
      <c r="B73" s="81" t="s">
        <v>91</v>
      </c>
      <c r="C73" s="81"/>
      <c r="D73" s="81"/>
      <c r="E73" s="81"/>
      <c r="F73" s="76"/>
      <c r="G73" s="82" t="s">
        <v>92</v>
      </c>
      <c r="H73" s="76"/>
      <c r="I73" s="76"/>
    </row>
    <row r="74" spans="1:9">
      <c r="A74" s="83" t="s">
        <v>2</v>
      </c>
      <c r="B74" s="81" t="s">
        <v>93</v>
      </c>
      <c r="C74" s="81"/>
      <c r="D74" s="81"/>
      <c r="E74" s="81"/>
      <c r="F74" s="76"/>
      <c r="G74" s="80"/>
      <c r="H74" s="76"/>
      <c r="I74" s="76"/>
    </row>
    <row r="75" spans="1:9">
      <c r="A75" s="84" t="s">
        <v>94</v>
      </c>
      <c r="B75" s="84" t="s">
        <v>95</v>
      </c>
      <c r="C75" s="84"/>
      <c r="D75" s="85">
        <v>0</v>
      </c>
      <c r="E75" s="85"/>
      <c r="F75" s="86"/>
      <c r="G75" s="87" t="s">
        <v>96</v>
      </c>
      <c r="H75" s="76"/>
      <c r="I75" s="76"/>
    </row>
    <row r="76" spans="1:9">
      <c r="A76" s="84"/>
      <c r="B76" s="84"/>
      <c r="C76" s="84"/>
      <c r="D76" s="85"/>
      <c r="E76" s="85"/>
      <c r="F76" s="86"/>
      <c r="G76" s="80" t="s">
        <v>97</v>
      </c>
      <c r="H76" s="76"/>
      <c r="I76" s="88">
        <v>0</v>
      </c>
    </row>
    <row r="77" spans="1:9">
      <c r="A77" s="84"/>
      <c r="B77" s="84" t="s">
        <v>98</v>
      </c>
      <c r="C77" s="84"/>
      <c r="D77" s="85"/>
      <c r="E77" s="89">
        <v>0</v>
      </c>
      <c r="F77" s="86"/>
      <c r="G77" s="80" t="s">
        <v>99</v>
      </c>
      <c r="H77" s="76"/>
      <c r="I77" s="76">
        <v>0</v>
      </c>
    </row>
    <row r="78" spans="1:9">
      <c r="A78" s="84"/>
      <c r="B78" s="84"/>
      <c r="C78" s="84"/>
      <c r="D78" s="84"/>
      <c r="E78" s="84"/>
      <c r="F78" s="86"/>
      <c r="G78" s="80"/>
      <c r="H78" s="76"/>
      <c r="I78" s="90">
        <f>SUM(I76:I77)</f>
        <v>0</v>
      </c>
    </row>
    <row r="79" spans="1:9">
      <c r="A79" s="76"/>
      <c r="B79" s="81" t="s">
        <v>100</v>
      </c>
      <c r="C79" s="81"/>
      <c r="D79" s="81"/>
      <c r="E79" s="81"/>
      <c r="F79" s="76"/>
    </row>
    <row r="80" spans="1:9">
      <c r="A80" s="84" t="s">
        <v>101</v>
      </c>
      <c r="B80" s="84" t="s">
        <v>102</v>
      </c>
      <c r="C80" s="84"/>
      <c r="D80" s="85">
        <v>0</v>
      </c>
      <c r="E80" s="84"/>
      <c r="F80" s="86"/>
    </row>
    <row r="81" spans="1:9">
      <c r="A81" s="84" t="s">
        <v>103</v>
      </c>
      <c r="B81" s="84" t="s">
        <v>104</v>
      </c>
      <c r="C81" s="84"/>
      <c r="D81" s="85">
        <v>0</v>
      </c>
      <c r="F81" s="86"/>
      <c r="G81" s="87" t="s">
        <v>105</v>
      </c>
      <c r="H81" s="76"/>
      <c r="I81" s="76"/>
    </row>
    <row r="82" spans="1:9">
      <c r="A82" s="84"/>
      <c r="B82" s="84" t="s">
        <v>98</v>
      </c>
      <c r="C82" s="84"/>
      <c r="D82" s="85"/>
      <c r="E82" s="91">
        <f>D80+D81</f>
        <v>0</v>
      </c>
      <c r="F82" s="86"/>
      <c r="G82" s="80" t="s">
        <v>106</v>
      </c>
      <c r="H82" s="76"/>
      <c r="I82" s="92">
        <v>0</v>
      </c>
    </row>
    <row r="83" spans="1:9">
      <c r="A83" s="76"/>
      <c r="B83" s="84" t="s">
        <v>107</v>
      </c>
      <c r="C83" s="84"/>
      <c r="D83" s="84"/>
      <c r="E83" s="93">
        <f>E77+E82</f>
        <v>0</v>
      </c>
      <c r="F83" s="76"/>
      <c r="G83" s="94"/>
      <c r="H83" s="86"/>
      <c r="I83" s="76"/>
    </row>
    <row r="84" spans="1:9">
      <c r="A84" s="76"/>
      <c r="B84" s="81" t="s">
        <v>108</v>
      </c>
      <c r="C84" s="81"/>
      <c r="D84" s="81"/>
      <c r="E84" s="81"/>
      <c r="F84" s="76"/>
      <c r="G84" s="76"/>
      <c r="H84" s="76"/>
      <c r="I84" s="76"/>
    </row>
    <row r="85" spans="1:9">
      <c r="A85" s="84" t="s">
        <v>94</v>
      </c>
      <c r="B85" s="84" t="s">
        <v>95</v>
      </c>
      <c r="C85" s="84"/>
      <c r="D85" s="85">
        <v>0</v>
      </c>
      <c r="E85" s="84"/>
      <c r="F85" s="95"/>
      <c r="G85" s="76"/>
      <c r="H85" s="86"/>
      <c r="I85" s="86"/>
    </row>
    <row r="86" spans="1:9">
      <c r="A86" s="84"/>
      <c r="B86" s="84" t="s">
        <v>98</v>
      </c>
      <c r="C86" s="84"/>
      <c r="D86" s="85"/>
      <c r="E86" s="89">
        <v>0</v>
      </c>
      <c r="F86" s="86"/>
      <c r="G86" s="94"/>
      <c r="H86" s="86"/>
      <c r="I86" s="76"/>
    </row>
    <row r="87" spans="1:9">
      <c r="B87" s="76"/>
      <c r="C87" s="83" t="s">
        <v>109</v>
      </c>
      <c r="D87" s="83"/>
      <c r="E87" s="96">
        <f>E83+E86</f>
        <v>0</v>
      </c>
      <c r="F87" s="76"/>
      <c r="G87" s="94"/>
      <c r="H87" s="86"/>
      <c r="I87" s="76"/>
    </row>
    <row r="88" spans="1:9">
      <c r="A88" s="76"/>
      <c r="B88" s="81" t="s">
        <v>110</v>
      </c>
      <c r="C88" s="81"/>
      <c r="D88" s="81"/>
      <c r="E88" s="81"/>
      <c r="F88" s="76"/>
      <c r="G88" s="76"/>
      <c r="H88" s="76"/>
      <c r="I88" s="76"/>
    </row>
    <row r="89" spans="1:9">
      <c r="A89" s="84" t="s">
        <v>111</v>
      </c>
      <c r="B89" s="84" t="s">
        <v>112</v>
      </c>
      <c r="C89" s="84"/>
      <c r="D89" s="85">
        <v>0</v>
      </c>
      <c r="E89" s="84"/>
      <c r="F89" s="86"/>
      <c r="G89" s="76"/>
      <c r="H89" s="76"/>
      <c r="I89" s="76"/>
    </row>
    <row r="90" spans="1:9">
      <c r="A90" s="84" t="s">
        <v>113</v>
      </c>
      <c r="B90" s="84" t="s">
        <v>114</v>
      </c>
      <c r="C90" s="84"/>
      <c r="D90" s="85">
        <v>0</v>
      </c>
      <c r="E90" s="84"/>
      <c r="F90" s="86"/>
      <c r="G90" s="76"/>
      <c r="H90" s="76"/>
      <c r="I90" s="76"/>
    </row>
    <row r="91" spans="1:9">
      <c r="A91" s="84" t="s">
        <v>115</v>
      </c>
      <c r="B91" s="84" t="s">
        <v>116</v>
      </c>
      <c r="C91" s="84"/>
      <c r="D91" s="85">
        <v>0</v>
      </c>
      <c r="E91" s="84"/>
      <c r="F91" s="86"/>
      <c r="G91" s="76"/>
      <c r="H91" s="76"/>
      <c r="I91" s="76"/>
    </row>
    <row r="92" spans="1:9">
      <c r="A92" s="84" t="s">
        <v>117</v>
      </c>
      <c r="B92" s="84" t="s">
        <v>118</v>
      </c>
      <c r="C92" s="84"/>
      <c r="D92" s="85">
        <v>0</v>
      </c>
      <c r="E92" s="84"/>
      <c r="F92" s="86"/>
      <c r="G92" s="76"/>
      <c r="H92" s="76"/>
      <c r="I92" s="76"/>
    </row>
    <row r="93" spans="1:9">
      <c r="A93" s="84" t="s">
        <v>119</v>
      </c>
      <c r="B93" s="84" t="s">
        <v>120</v>
      </c>
      <c r="C93" s="84"/>
      <c r="D93" s="85"/>
      <c r="E93" s="84"/>
      <c r="F93" s="76"/>
      <c r="G93" s="76"/>
      <c r="H93" s="76"/>
      <c r="I93" s="76"/>
    </row>
    <row r="94" spans="1:9">
      <c r="A94" s="84" t="s">
        <v>121</v>
      </c>
      <c r="B94" s="84" t="s">
        <v>122</v>
      </c>
      <c r="C94" s="84"/>
      <c r="D94" s="84"/>
      <c r="E94" s="84"/>
      <c r="F94" s="86"/>
      <c r="G94" s="76"/>
      <c r="H94" s="76"/>
      <c r="I94" s="76"/>
    </row>
    <row r="95" spans="1:9">
      <c r="A95" s="84" t="s">
        <v>123</v>
      </c>
      <c r="B95" s="84" t="s">
        <v>124</v>
      </c>
      <c r="C95" s="84"/>
      <c r="D95" s="84"/>
      <c r="E95" s="84"/>
      <c r="F95" s="86"/>
      <c r="G95" s="76"/>
      <c r="H95" s="76"/>
      <c r="I95" s="76"/>
    </row>
    <row r="96" spans="1:9">
      <c r="A96" s="84" t="s">
        <v>125</v>
      </c>
      <c r="B96" s="84" t="s">
        <v>126</v>
      </c>
      <c r="C96" s="84"/>
      <c r="D96" s="84"/>
      <c r="E96" s="84"/>
      <c r="F96" s="86"/>
      <c r="G96" s="76"/>
      <c r="H96" s="76"/>
      <c r="I96" s="76"/>
    </row>
    <row r="97" spans="1:9">
      <c r="A97" s="84" t="s">
        <v>127</v>
      </c>
      <c r="B97" s="84" t="s">
        <v>128</v>
      </c>
      <c r="C97" s="84"/>
      <c r="D97" s="84"/>
      <c r="E97" s="84"/>
      <c r="F97" s="86"/>
      <c r="G97" s="76"/>
      <c r="H97" s="76"/>
      <c r="I97" s="76"/>
    </row>
    <row r="98" spans="1:9">
      <c r="A98" s="84" t="s">
        <v>129</v>
      </c>
      <c r="B98" s="84" t="s">
        <v>130</v>
      </c>
      <c r="C98" s="84"/>
      <c r="D98" s="84"/>
      <c r="E98" s="84"/>
      <c r="F98" s="86"/>
      <c r="G98" s="76"/>
      <c r="H98" s="76"/>
      <c r="I98" s="76"/>
    </row>
    <row r="99" spans="1:9">
      <c r="A99" s="84" t="s">
        <v>123</v>
      </c>
      <c r="B99" s="84" t="s">
        <v>131</v>
      </c>
      <c r="C99" s="84"/>
      <c r="D99" s="85"/>
      <c r="E99" s="84"/>
      <c r="F99" s="86"/>
      <c r="G99" s="76"/>
      <c r="H99" s="76"/>
      <c r="I99" s="76"/>
    </row>
    <row r="100" spans="1:9">
      <c r="A100" s="84" t="s">
        <v>132</v>
      </c>
      <c r="B100" s="84" t="s">
        <v>133</v>
      </c>
      <c r="C100" s="84"/>
      <c r="D100" s="85">
        <v>0</v>
      </c>
      <c r="E100" s="84"/>
      <c r="F100" s="86"/>
      <c r="G100" s="76"/>
      <c r="H100" s="76"/>
      <c r="I100" s="76"/>
    </row>
    <row r="101" spans="1:9">
      <c r="A101" s="84" t="s">
        <v>134</v>
      </c>
      <c r="B101" s="84" t="s">
        <v>135</v>
      </c>
      <c r="C101" s="84"/>
      <c r="D101" s="85"/>
      <c r="E101" s="84"/>
      <c r="F101" s="86"/>
      <c r="G101" s="76"/>
      <c r="H101" s="76"/>
      <c r="I101" s="76"/>
    </row>
    <row r="102" spans="1:9">
      <c r="A102" s="84" t="s">
        <v>136</v>
      </c>
      <c r="B102" s="84" t="s">
        <v>137</v>
      </c>
      <c r="C102" s="84"/>
      <c r="D102" s="85">
        <v>0</v>
      </c>
      <c r="E102" s="84"/>
      <c r="F102" s="86"/>
      <c r="G102" s="76"/>
      <c r="H102" s="76"/>
      <c r="I102" s="76"/>
    </row>
    <row r="103" spans="1:9">
      <c r="A103" s="84" t="s">
        <v>138</v>
      </c>
      <c r="B103" s="84" t="s">
        <v>139</v>
      </c>
      <c r="C103" s="84"/>
      <c r="D103" s="85">
        <v>0</v>
      </c>
      <c r="E103" s="84"/>
      <c r="F103" s="86"/>
      <c r="G103" s="76"/>
      <c r="H103" s="76"/>
      <c r="I103" s="76"/>
    </row>
    <row r="104" spans="1:9">
      <c r="A104" s="84" t="s">
        <v>140</v>
      </c>
      <c r="B104" s="84" t="s">
        <v>141</v>
      </c>
      <c r="C104" s="84"/>
      <c r="D104" s="84"/>
      <c r="E104" s="84"/>
      <c r="F104" s="86"/>
      <c r="G104" s="76"/>
      <c r="H104" s="76"/>
      <c r="I104" s="76"/>
    </row>
    <row r="105" spans="1:9">
      <c r="A105" s="84" t="s">
        <v>142</v>
      </c>
      <c r="B105" s="84" t="s">
        <v>143</v>
      </c>
      <c r="C105" s="84"/>
      <c r="D105" s="84"/>
      <c r="E105" s="84"/>
      <c r="F105" s="86"/>
      <c r="G105" s="76"/>
      <c r="H105" s="76"/>
      <c r="I105" s="76"/>
    </row>
    <row r="106" spans="1:9">
      <c r="A106" s="84" t="s">
        <v>144</v>
      </c>
      <c r="B106" s="84" t="s">
        <v>145</v>
      </c>
      <c r="C106" s="84"/>
      <c r="D106" s="84"/>
      <c r="E106" s="84"/>
      <c r="F106" s="86"/>
      <c r="G106" s="76"/>
      <c r="H106" s="76"/>
      <c r="I106" s="76"/>
    </row>
    <row r="107" spans="1:9">
      <c r="A107" s="84" t="s">
        <v>146</v>
      </c>
      <c r="B107" s="84" t="s">
        <v>147</v>
      </c>
      <c r="C107" s="84"/>
      <c r="D107" s="85">
        <v>0</v>
      </c>
      <c r="E107" s="84"/>
      <c r="F107" s="86"/>
      <c r="G107" s="76"/>
      <c r="H107" s="76"/>
      <c r="I107" s="76"/>
    </row>
    <row r="108" spans="1:9">
      <c r="A108" s="84" t="s">
        <v>148</v>
      </c>
      <c r="B108" s="84" t="s">
        <v>149</v>
      </c>
      <c r="C108" s="84"/>
      <c r="D108" s="85">
        <v>0</v>
      </c>
      <c r="E108" s="84"/>
      <c r="F108" s="86"/>
      <c r="G108" s="76"/>
      <c r="H108" s="76"/>
      <c r="I108" s="86"/>
    </row>
    <row r="109" spans="1:9">
      <c r="A109" s="84" t="s">
        <v>150</v>
      </c>
      <c r="B109" s="84" t="s">
        <v>151</v>
      </c>
      <c r="C109" s="84"/>
      <c r="D109" s="85">
        <v>0</v>
      </c>
      <c r="E109" s="84"/>
      <c r="F109" s="86"/>
      <c r="G109" s="76"/>
      <c r="H109" s="76"/>
      <c r="I109" s="86"/>
    </row>
    <row r="110" spans="1:9">
      <c r="A110" s="84" t="s">
        <v>152</v>
      </c>
      <c r="B110" s="84" t="s">
        <v>153</v>
      </c>
      <c r="C110" s="84"/>
      <c r="D110" s="84"/>
      <c r="E110" s="84"/>
      <c r="F110" s="97"/>
      <c r="G110" s="76"/>
      <c r="H110" s="86"/>
      <c r="I110" s="86"/>
    </row>
    <row r="111" spans="1:9">
      <c r="A111" s="84"/>
      <c r="B111" s="84" t="s">
        <v>98</v>
      </c>
      <c r="C111" s="84"/>
      <c r="D111" s="85"/>
      <c r="E111" s="89">
        <f>SUM(D89:D110)</f>
        <v>0</v>
      </c>
      <c r="F111" s="98"/>
      <c r="G111" s="98"/>
      <c r="H111" s="86"/>
      <c r="I111" s="97"/>
    </row>
    <row r="112" spans="1:9">
      <c r="A112" s="76"/>
      <c r="B112" s="84"/>
      <c r="C112" s="84"/>
      <c r="D112" s="84"/>
      <c r="E112" s="84"/>
      <c r="F112" s="76"/>
      <c r="G112" s="86"/>
      <c r="H112" s="86"/>
      <c r="I112" s="76"/>
    </row>
    <row r="113" spans="1:9">
      <c r="A113" s="99"/>
      <c r="B113" s="99" t="s">
        <v>154</v>
      </c>
      <c r="C113" s="99"/>
      <c r="D113" s="100">
        <v>0</v>
      </c>
      <c r="E113" s="101"/>
      <c r="F113" s="86"/>
      <c r="G113" s="76"/>
      <c r="H113" s="76"/>
      <c r="I113" s="76"/>
    </row>
    <row r="114" spans="1:9">
      <c r="A114" s="84"/>
      <c r="B114" s="84"/>
      <c r="C114" s="84"/>
      <c r="D114" s="85"/>
      <c r="E114" s="85"/>
      <c r="F114" s="97"/>
      <c r="G114" s="86"/>
      <c r="H114" s="86"/>
      <c r="I114" s="76"/>
    </row>
    <row r="115" spans="1:9">
      <c r="A115" s="76"/>
      <c r="B115" s="102" t="s">
        <v>155</v>
      </c>
      <c r="C115" s="102"/>
      <c r="D115" s="103"/>
      <c r="E115" s="104">
        <f>E87+E111</f>
        <v>0</v>
      </c>
      <c r="F115" s="76"/>
      <c r="G115" s="105"/>
      <c r="H115" s="76"/>
      <c r="I115" s="76"/>
    </row>
    <row r="116" spans="1:9">
      <c r="A116" s="84"/>
      <c r="B116" s="84"/>
      <c r="C116" s="84"/>
      <c r="D116" s="84"/>
      <c r="E116" s="84"/>
      <c r="F116" s="86"/>
      <c r="G116" s="76"/>
      <c r="H116" s="76"/>
      <c r="I116" s="86"/>
    </row>
    <row r="117" spans="1:9">
      <c r="A117" s="84"/>
      <c r="B117" s="84"/>
      <c r="C117" s="84"/>
      <c r="D117" s="84"/>
      <c r="E117" s="84"/>
      <c r="F117" s="97"/>
      <c r="G117" s="106"/>
      <c r="H117" s="86"/>
      <c r="I117" s="86"/>
    </row>
    <row r="118" spans="1:9">
      <c r="A118" s="84" t="s">
        <v>156</v>
      </c>
      <c r="B118" s="84" t="s">
        <v>157</v>
      </c>
      <c r="C118" s="84"/>
      <c r="D118" s="85"/>
      <c r="E118" s="107">
        <v>0</v>
      </c>
      <c r="F118" s="80"/>
      <c r="G118" s="108" t="s">
        <v>158</v>
      </c>
      <c r="H118" s="86"/>
      <c r="I118" s="109">
        <v>0</v>
      </c>
    </row>
    <row r="119" spans="1:9">
      <c r="A119" s="80"/>
      <c r="B119" s="80"/>
      <c r="C119" s="80"/>
      <c r="D119" s="80"/>
      <c r="E119" s="80">
        <v>0</v>
      </c>
      <c r="F119" s="80"/>
      <c r="G119" s="80"/>
      <c r="H119" s="86"/>
      <c r="I119" s="76"/>
    </row>
    <row r="120" spans="1:9">
      <c r="A120" s="76"/>
      <c r="B120" s="110" t="s">
        <v>159</v>
      </c>
      <c r="C120" s="110"/>
      <c r="D120" s="111">
        <f>D111+D82+D77</f>
        <v>0</v>
      </c>
      <c r="E120" s="111">
        <f>E115+E118</f>
        <v>0</v>
      </c>
      <c r="F120" s="76"/>
      <c r="G120" s="133" t="s">
        <v>160</v>
      </c>
      <c r="H120" s="133"/>
      <c r="I120" s="112">
        <f>I82+I78</f>
        <v>0</v>
      </c>
    </row>
  </sheetData>
  <mergeCells count="6">
    <mergeCell ref="G120:H120"/>
    <mergeCell ref="B2:I2"/>
    <mergeCell ref="J4:K4"/>
    <mergeCell ref="B4:I4"/>
    <mergeCell ref="B3:I3"/>
    <mergeCell ref="B72:E72"/>
  </mergeCells>
  <phoneticPr fontId="0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25"/>
  <sheetViews>
    <sheetView topLeftCell="A42" workbookViewId="0">
      <selection sqref="A1:IV65536"/>
    </sheetView>
  </sheetViews>
  <sheetFormatPr defaultRowHeight="15"/>
  <cols>
    <col min="1" max="1" width="5.5703125" customWidth="1"/>
    <col min="2" max="2" width="10.5703125" customWidth="1"/>
    <col min="3" max="3" width="29.7109375" customWidth="1"/>
    <col min="4" max="4" width="12" customWidth="1"/>
    <col min="5" max="5" width="13.7109375" customWidth="1"/>
    <col min="6" max="6" width="9.42578125" customWidth="1"/>
    <col min="7" max="7" width="38.7109375" customWidth="1"/>
    <col min="8" max="8" width="0.140625" hidden="1" customWidth="1"/>
    <col min="9" max="9" width="32.140625" customWidth="1"/>
    <col min="10" max="10" width="10.7109375" customWidth="1"/>
    <col min="11" max="11" width="11.140625" customWidth="1"/>
  </cols>
  <sheetData>
    <row r="2" spans="1:11">
      <c r="A2" s="6"/>
      <c r="B2" s="134" t="s">
        <v>88</v>
      </c>
      <c r="C2" s="134"/>
      <c r="D2" s="134"/>
      <c r="E2" s="134"/>
      <c r="F2" s="134"/>
      <c r="G2" s="134"/>
      <c r="H2" s="134"/>
      <c r="I2" s="134"/>
      <c r="J2" s="7"/>
      <c r="K2" s="8"/>
    </row>
    <row r="3" spans="1:11">
      <c r="A3" s="9"/>
      <c r="B3" s="137" t="s">
        <v>162</v>
      </c>
      <c r="C3" s="137"/>
      <c r="D3" s="137"/>
      <c r="E3" s="137"/>
      <c r="F3" s="137"/>
      <c r="G3" s="137"/>
      <c r="H3" s="137"/>
      <c r="I3" s="137"/>
      <c r="J3" s="10"/>
      <c r="K3" s="11"/>
    </row>
    <row r="4" spans="1:11">
      <c r="A4" s="12" t="s">
        <v>0</v>
      </c>
      <c r="B4" s="135" t="s">
        <v>163</v>
      </c>
      <c r="C4" s="135"/>
      <c r="D4" s="135"/>
      <c r="E4" s="135"/>
      <c r="F4" s="135"/>
      <c r="G4" s="135"/>
      <c r="H4" s="135"/>
      <c r="I4" s="135"/>
      <c r="J4" s="135" t="s">
        <v>1</v>
      </c>
      <c r="K4" s="136"/>
    </row>
    <row r="5" spans="1:11">
      <c r="A5" s="15" t="s">
        <v>2</v>
      </c>
      <c r="B5" s="16" t="s">
        <v>2</v>
      </c>
      <c r="C5" s="10"/>
      <c r="D5" s="17" t="s">
        <v>164</v>
      </c>
      <c r="E5" s="16" t="s">
        <v>2</v>
      </c>
      <c r="F5" s="10"/>
      <c r="G5" s="17" t="s">
        <v>56</v>
      </c>
      <c r="H5" s="15" t="s">
        <v>2</v>
      </c>
      <c r="I5" s="16" t="s">
        <v>2</v>
      </c>
      <c r="J5" s="18" t="s">
        <v>164</v>
      </c>
      <c r="K5" s="19" t="s">
        <v>56</v>
      </c>
    </row>
    <row r="6" spans="1:11">
      <c r="A6" s="15" t="s">
        <v>4</v>
      </c>
      <c r="B6" s="17" t="s">
        <v>5</v>
      </c>
      <c r="C6" s="17" t="s">
        <v>6</v>
      </c>
      <c r="D6" s="17" t="s">
        <v>7</v>
      </c>
      <c r="E6" s="17" t="s">
        <v>5</v>
      </c>
      <c r="F6" s="17" t="s">
        <v>6</v>
      </c>
      <c r="G6" s="17" t="s">
        <v>7</v>
      </c>
      <c r="H6" s="15"/>
      <c r="I6" s="20" t="s">
        <v>10</v>
      </c>
      <c r="J6" s="10"/>
      <c r="K6" s="11"/>
    </row>
    <row r="7" spans="1:11">
      <c r="A7" s="15" t="s">
        <v>8</v>
      </c>
      <c r="B7" s="21">
        <v>547788.93000000005</v>
      </c>
      <c r="C7" s="22">
        <v>496928.18</v>
      </c>
      <c r="D7" s="47">
        <f>B7-C7</f>
        <v>50860.750000000058</v>
      </c>
      <c r="E7" s="21">
        <v>547788.93000000005</v>
      </c>
      <c r="F7" s="22">
        <v>451281.43</v>
      </c>
      <c r="G7" s="47">
        <f>E7-F7</f>
        <v>96507.500000000058</v>
      </c>
      <c r="H7" s="15"/>
      <c r="I7" s="20" t="s">
        <v>12</v>
      </c>
      <c r="J7" s="10"/>
      <c r="K7" s="11"/>
    </row>
    <row r="8" spans="1:11">
      <c r="A8" s="15"/>
      <c r="B8" s="16"/>
      <c r="C8" s="10"/>
      <c r="D8" s="17"/>
      <c r="E8" s="16"/>
      <c r="F8" s="10"/>
      <c r="G8" s="17"/>
      <c r="H8" s="15"/>
      <c r="I8" s="23" t="s">
        <v>13</v>
      </c>
      <c r="J8" s="10">
        <v>350000</v>
      </c>
      <c r="K8" s="11">
        <v>350000</v>
      </c>
    </row>
    <row r="9" spans="1:11">
      <c r="A9" s="24" t="s">
        <v>9</v>
      </c>
      <c r="B9" s="17"/>
      <c r="C9" s="17"/>
      <c r="D9" s="17"/>
      <c r="E9" s="17"/>
      <c r="F9" s="17"/>
      <c r="G9" s="17"/>
      <c r="H9" s="9"/>
      <c r="I9" s="20"/>
      <c r="J9" s="10"/>
      <c r="K9" s="11"/>
    </row>
    <row r="10" spans="1:11">
      <c r="A10" s="24" t="s">
        <v>11</v>
      </c>
      <c r="B10" s="10"/>
      <c r="C10" s="10"/>
      <c r="D10" s="10"/>
      <c r="E10" s="10"/>
      <c r="F10" s="10"/>
      <c r="G10" s="10"/>
      <c r="H10" s="9"/>
      <c r="I10" s="10" t="s">
        <v>18</v>
      </c>
      <c r="J10" s="10"/>
      <c r="K10" s="11"/>
    </row>
    <row r="11" spans="1:11">
      <c r="A11" s="24" t="s">
        <v>14</v>
      </c>
      <c r="B11" s="10">
        <v>13117.04</v>
      </c>
      <c r="C11" s="10">
        <v>13117.02</v>
      </c>
      <c r="D11" s="10">
        <f>B11-C11</f>
        <v>2.0000000000436557E-2</v>
      </c>
      <c r="E11" s="10">
        <v>13117.04</v>
      </c>
      <c r="F11" s="10">
        <v>13117.02</v>
      </c>
      <c r="G11" s="10">
        <f>E11-F11</f>
        <v>2.0000000000436557E-2</v>
      </c>
      <c r="H11" s="9"/>
      <c r="I11" s="10" t="s">
        <v>20</v>
      </c>
      <c r="J11" s="10">
        <v>-603840.6</v>
      </c>
      <c r="K11" s="11">
        <v>-793807.93</v>
      </c>
    </row>
    <row r="12" spans="1:11">
      <c r="A12" s="25" t="s">
        <v>57</v>
      </c>
      <c r="B12" s="26">
        <v>475</v>
      </c>
      <c r="C12" s="27">
        <v>474.99</v>
      </c>
      <c r="D12" s="26">
        <f>B12-C12</f>
        <v>9.9999999999909051E-3</v>
      </c>
      <c r="E12" s="26">
        <v>475</v>
      </c>
      <c r="F12" s="27">
        <v>474.99</v>
      </c>
      <c r="G12" s="26">
        <f>E12-F12</f>
        <v>9.9999999999909051E-3</v>
      </c>
      <c r="H12" s="9"/>
      <c r="I12" s="10" t="s">
        <v>22</v>
      </c>
      <c r="J12" s="10">
        <v>0</v>
      </c>
      <c r="K12" s="11">
        <v>0</v>
      </c>
    </row>
    <row r="13" spans="1:11">
      <c r="A13" s="24" t="s">
        <v>15</v>
      </c>
      <c r="B13" s="28">
        <v>137435.10999999999</v>
      </c>
      <c r="C13" s="28">
        <v>135834.79999999999</v>
      </c>
      <c r="D13" s="28">
        <f>B13-C13</f>
        <v>1600.3099999999977</v>
      </c>
      <c r="E13" s="28">
        <v>137435.10999999999</v>
      </c>
      <c r="F13" s="28">
        <v>132630.95000000001</v>
      </c>
      <c r="G13" s="28">
        <f>E13-F13</f>
        <v>4804.1599999999744</v>
      </c>
      <c r="H13" s="9"/>
      <c r="I13" s="20" t="s">
        <v>24</v>
      </c>
      <c r="J13" s="41">
        <f>SUM(J8:J12)</f>
        <v>-253840.59999999998</v>
      </c>
      <c r="K13" s="49">
        <f>SUM(K8:K12)</f>
        <v>-443807.93000000005</v>
      </c>
    </row>
    <row r="14" spans="1:11">
      <c r="A14" s="24" t="s">
        <v>16</v>
      </c>
      <c r="B14" s="28">
        <v>352513.37</v>
      </c>
      <c r="C14" s="10">
        <v>344710.79</v>
      </c>
      <c r="D14" s="10">
        <f>B14-C14</f>
        <v>7802.5800000000163</v>
      </c>
      <c r="E14" s="28">
        <v>351982.37</v>
      </c>
      <c r="F14" s="10">
        <v>332747.15999999997</v>
      </c>
      <c r="G14" s="10">
        <f>E14-F14</f>
        <v>19235.210000000021</v>
      </c>
      <c r="H14" s="9"/>
      <c r="I14" s="27"/>
      <c r="J14" s="27"/>
      <c r="K14" s="29"/>
    </row>
    <row r="15" spans="1:11">
      <c r="A15" s="30" t="s">
        <v>58</v>
      </c>
      <c r="B15" s="28">
        <f t="shared" ref="B15:G15" si="0">SUM(B11:B14)</f>
        <v>503540.52</v>
      </c>
      <c r="C15" s="28">
        <f t="shared" si="0"/>
        <v>494137.59999999998</v>
      </c>
      <c r="D15" s="31">
        <f t="shared" si="0"/>
        <v>9402.9200000000146</v>
      </c>
      <c r="E15" s="28">
        <f t="shared" si="0"/>
        <v>503009.52</v>
      </c>
      <c r="F15" s="28">
        <f t="shared" si="0"/>
        <v>478970.12</v>
      </c>
      <c r="G15" s="31">
        <f t="shared" si="0"/>
        <v>24039.399999999994</v>
      </c>
      <c r="H15" s="9"/>
      <c r="I15" s="27"/>
      <c r="J15" s="27"/>
      <c r="K15" s="29"/>
    </row>
    <row r="16" spans="1:11" ht="1.5" customHeight="1">
      <c r="A16" s="32"/>
      <c r="B16" s="27"/>
      <c r="C16" s="33"/>
      <c r="D16" s="27"/>
      <c r="E16" s="27"/>
      <c r="F16" s="27"/>
      <c r="G16" s="27"/>
      <c r="H16" s="9"/>
      <c r="I16" s="27"/>
      <c r="J16" s="27"/>
      <c r="K16" s="29"/>
    </row>
    <row r="17" spans="1:11">
      <c r="A17" s="25" t="s">
        <v>59</v>
      </c>
      <c r="B17" s="27"/>
      <c r="C17" s="27"/>
      <c r="D17" s="27"/>
      <c r="E17" s="27"/>
      <c r="F17" s="27"/>
      <c r="G17" s="27"/>
      <c r="H17" s="9"/>
      <c r="I17" s="20" t="s">
        <v>26</v>
      </c>
      <c r="J17" s="10"/>
      <c r="K17" s="11"/>
    </row>
    <row r="18" spans="1:11">
      <c r="A18" s="25" t="s">
        <v>60</v>
      </c>
      <c r="B18" s="27"/>
      <c r="C18" s="27"/>
      <c r="D18" s="34">
        <v>7136.21</v>
      </c>
      <c r="E18" s="27"/>
      <c r="F18" s="27"/>
      <c r="G18" s="34">
        <v>7136.21</v>
      </c>
      <c r="H18" s="9"/>
      <c r="I18" s="20" t="s">
        <v>27</v>
      </c>
      <c r="J18" s="10"/>
      <c r="K18" s="11"/>
    </row>
    <row r="19" spans="1:11" hidden="1">
      <c r="A19" s="32"/>
      <c r="B19" s="27"/>
      <c r="C19" s="27"/>
      <c r="D19" s="27"/>
      <c r="E19" s="27"/>
      <c r="F19" s="27"/>
      <c r="G19" s="27"/>
      <c r="H19" s="9"/>
      <c r="I19" s="80"/>
      <c r="J19" s="80"/>
      <c r="K19" s="117"/>
    </row>
    <row r="20" spans="1:11">
      <c r="A20" s="24" t="s">
        <v>17</v>
      </c>
      <c r="B20" s="31"/>
      <c r="C20" s="31"/>
      <c r="D20" s="48">
        <f>D15+D18</f>
        <v>16539.130000000016</v>
      </c>
      <c r="E20" s="31"/>
      <c r="F20" s="31"/>
      <c r="G20" s="48">
        <v>31175.61</v>
      </c>
      <c r="H20" s="9"/>
      <c r="I20" s="20" t="s">
        <v>29</v>
      </c>
      <c r="J20" s="59">
        <v>180011.41</v>
      </c>
      <c r="K20" s="60">
        <v>239837.78</v>
      </c>
    </row>
    <row r="21" spans="1:11">
      <c r="A21" s="24" t="s">
        <v>19</v>
      </c>
      <c r="B21" s="10"/>
      <c r="C21" s="10"/>
      <c r="D21" s="10"/>
      <c r="E21" s="10"/>
      <c r="F21" s="10"/>
      <c r="G21" s="10"/>
      <c r="H21" s="9"/>
      <c r="I21" s="35" t="s">
        <v>67</v>
      </c>
      <c r="J21" s="61">
        <v>18826.990000000002</v>
      </c>
      <c r="K21" s="62">
        <v>20082.12</v>
      </c>
    </row>
    <row r="22" spans="1:11">
      <c r="A22" s="25" t="s">
        <v>61</v>
      </c>
      <c r="B22" s="27"/>
      <c r="C22" s="27"/>
      <c r="D22" s="27"/>
      <c r="E22" s="27"/>
      <c r="F22" s="27"/>
      <c r="G22" s="27"/>
      <c r="H22" s="9"/>
      <c r="I22" s="20" t="s">
        <v>31</v>
      </c>
      <c r="J22" s="59">
        <v>100726.43</v>
      </c>
      <c r="K22" s="60">
        <v>66904.87</v>
      </c>
    </row>
    <row r="23" spans="1:11">
      <c r="A23" s="25" t="s">
        <v>62</v>
      </c>
      <c r="B23" s="27"/>
      <c r="C23" s="27"/>
      <c r="D23" s="27">
        <v>60402.42</v>
      </c>
      <c r="E23" s="27"/>
      <c r="F23" s="27"/>
      <c r="G23" s="27">
        <v>22508.71</v>
      </c>
      <c r="H23" s="9"/>
      <c r="I23" s="20" t="s">
        <v>33</v>
      </c>
      <c r="J23" s="59">
        <v>36628.03</v>
      </c>
      <c r="K23" s="60">
        <v>39705.71</v>
      </c>
    </row>
    <row r="24" spans="1:11">
      <c r="A24" s="25" t="s">
        <v>63</v>
      </c>
      <c r="B24" s="27"/>
      <c r="C24" s="27"/>
      <c r="D24" s="27">
        <v>70586.7</v>
      </c>
      <c r="E24" s="27"/>
      <c r="F24" s="27"/>
      <c r="G24" s="27">
        <v>75855.070000000007</v>
      </c>
      <c r="H24" s="9"/>
      <c r="I24" s="20" t="s">
        <v>34</v>
      </c>
      <c r="J24" s="59">
        <v>49423.14</v>
      </c>
      <c r="K24" s="60">
        <v>80078.23</v>
      </c>
    </row>
    <row r="25" spans="1:11">
      <c r="A25" s="25" t="s">
        <v>64</v>
      </c>
      <c r="B25" s="27"/>
      <c r="C25" s="27"/>
      <c r="D25" s="34">
        <v>18587.47</v>
      </c>
      <c r="E25" s="27"/>
      <c r="F25" s="27"/>
      <c r="G25" s="34">
        <v>12400.65</v>
      </c>
      <c r="H25" s="9"/>
      <c r="I25" s="20" t="s">
        <v>68</v>
      </c>
      <c r="J25" s="63">
        <v>824350.51</v>
      </c>
      <c r="K25" s="64">
        <v>939819</v>
      </c>
    </row>
    <row r="26" spans="1:11" ht="14.25" customHeight="1">
      <c r="A26" s="32"/>
      <c r="B26" s="27"/>
      <c r="C26" s="27"/>
      <c r="D26" s="37">
        <f>SUM(D23:D25)</f>
        <v>149576.59</v>
      </c>
      <c r="E26" s="27"/>
      <c r="F26" s="27"/>
      <c r="G26" s="37">
        <f>SUM(G23:G25)</f>
        <v>110764.43</v>
      </c>
      <c r="H26" s="9"/>
      <c r="I26" s="27"/>
      <c r="J26" s="65">
        <f>SUM(J20:J25)</f>
        <v>1209966.51</v>
      </c>
      <c r="K26" s="66">
        <f>SUM(K20:K25)</f>
        <v>1386427.71</v>
      </c>
    </row>
    <row r="27" spans="1:11">
      <c r="A27" s="24" t="s">
        <v>21</v>
      </c>
      <c r="B27" s="10"/>
      <c r="C27" s="10"/>
      <c r="D27" s="38" t="s">
        <v>2</v>
      </c>
      <c r="E27" s="10"/>
      <c r="F27" s="10"/>
      <c r="G27" s="38" t="s">
        <v>2</v>
      </c>
      <c r="H27" s="9"/>
      <c r="I27" s="27"/>
      <c r="J27" s="61"/>
      <c r="K27" s="62"/>
    </row>
    <row r="28" spans="1:11">
      <c r="A28" s="24" t="s">
        <v>23</v>
      </c>
      <c r="B28" s="10"/>
      <c r="C28" s="10"/>
      <c r="D28" s="10">
        <v>565581.56000000006</v>
      </c>
      <c r="E28" s="10"/>
      <c r="F28" s="10"/>
      <c r="G28" s="10">
        <v>552410.44999999995</v>
      </c>
      <c r="H28" s="9"/>
      <c r="I28" s="20"/>
      <c r="J28" s="59"/>
      <c r="K28" s="60"/>
    </row>
    <row r="29" spans="1:11">
      <c r="A29" s="24" t="s">
        <v>165</v>
      </c>
      <c r="B29" s="10"/>
      <c r="C29" s="10"/>
      <c r="D29" s="10">
        <v>2854.17</v>
      </c>
      <c r="E29" s="10"/>
      <c r="F29" s="10"/>
      <c r="G29" s="10">
        <v>0</v>
      </c>
      <c r="H29" s="9"/>
      <c r="I29" s="20"/>
      <c r="J29" s="59"/>
      <c r="K29" s="60"/>
    </row>
    <row r="30" spans="1:11">
      <c r="A30" s="39" t="s">
        <v>65</v>
      </c>
      <c r="B30" s="40"/>
      <c r="C30" s="10"/>
      <c r="D30" s="10">
        <v>107892.93</v>
      </c>
      <c r="E30" s="10"/>
      <c r="F30" s="10"/>
      <c r="G30" s="10">
        <v>95192.93</v>
      </c>
      <c r="H30" s="9"/>
      <c r="I30" s="20"/>
      <c r="J30" s="59"/>
      <c r="K30" s="60"/>
    </row>
    <row r="31" spans="1:11">
      <c r="A31" s="24" t="s">
        <v>25</v>
      </c>
      <c r="B31" s="10"/>
      <c r="C31" s="10" t="s">
        <v>2</v>
      </c>
      <c r="D31" s="41">
        <v>11970.6</v>
      </c>
      <c r="E31" s="10"/>
      <c r="F31" s="10" t="s">
        <v>2</v>
      </c>
      <c r="G31" s="41">
        <v>11970.6</v>
      </c>
      <c r="H31" s="9"/>
      <c r="I31" s="20"/>
      <c r="J31" s="59"/>
      <c r="K31" s="60"/>
    </row>
    <row r="32" spans="1:11">
      <c r="A32" s="9"/>
      <c r="B32" s="10"/>
      <c r="C32" s="10"/>
      <c r="D32" s="41">
        <f>SUM(D28:D31)</f>
        <v>688299.26000000013</v>
      </c>
      <c r="E32" s="10"/>
      <c r="F32" s="10"/>
      <c r="G32" s="41">
        <f>G28+G30+G31</f>
        <v>659573.97999999986</v>
      </c>
      <c r="H32" s="9"/>
      <c r="I32" s="20"/>
      <c r="J32" s="59"/>
      <c r="K32" s="60"/>
    </row>
    <row r="33" spans="1:11">
      <c r="A33" s="24" t="s">
        <v>28</v>
      </c>
      <c r="B33" s="10"/>
      <c r="C33" s="10"/>
      <c r="D33" s="10"/>
      <c r="E33" s="10"/>
      <c r="F33" s="10"/>
      <c r="G33" s="10"/>
      <c r="H33" s="9"/>
      <c r="I33" s="27"/>
      <c r="J33" s="61"/>
      <c r="K33" s="62"/>
    </row>
    <row r="34" spans="1:11">
      <c r="A34" s="24" t="s">
        <v>30</v>
      </c>
      <c r="B34" s="10"/>
      <c r="C34" s="10"/>
      <c r="D34" s="10">
        <v>2342.54</v>
      </c>
      <c r="E34" s="10"/>
      <c r="F34" s="10"/>
      <c r="G34" s="10">
        <v>1835.87</v>
      </c>
      <c r="H34" s="9"/>
      <c r="I34" s="20"/>
      <c r="J34" s="67"/>
      <c r="K34" s="68"/>
    </row>
    <row r="35" spans="1:11">
      <c r="A35" s="24" t="s">
        <v>32</v>
      </c>
      <c r="B35" s="10"/>
      <c r="C35" s="10"/>
      <c r="D35" s="41">
        <v>48507.64</v>
      </c>
      <c r="E35" s="10"/>
      <c r="F35" s="10"/>
      <c r="G35" s="41">
        <v>42762.39</v>
      </c>
      <c r="H35" s="6"/>
      <c r="I35" s="10"/>
      <c r="J35" s="59"/>
      <c r="K35" s="60"/>
    </row>
    <row r="36" spans="1:11">
      <c r="A36" s="9"/>
      <c r="B36" s="10"/>
      <c r="C36" s="10"/>
      <c r="D36" s="43">
        <f>SUM(D34:D35)</f>
        <v>50850.18</v>
      </c>
      <c r="E36" s="10"/>
      <c r="F36" s="10"/>
      <c r="G36" s="43">
        <f>SUM(G34:G35)</f>
        <v>44598.26</v>
      </c>
      <c r="H36" s="27"/>
      <c r="I36" s="27"/>
      <c r="J36" s="61"/>
      <c r="K36" s="62"/>
    </row>
    <row r="37" spans="1:11">
      <c r="A37" s="24" t="s">
        <v>66</v>
      </c>
      <c r="B37" s="10"/>
      <c r="C37" s="10"/>
      <c r="D37" s="43">
        <f>D26+D32+D34+D35</f>
        <v>888726.03000000014</v>
      </c>
      <c r="E37" s="10"/>
      <c r="F37" s="10"/>
      <c r="G37" s="43">
        <f>G26+G32+G34+G35</f>
        <v>814936.66999999993</v>
      </c>
      <c r="H37" s="27"/>
      <c r="I37" s="27"/>
      <c r="J37" s="61"/>
      <c r="K37" s="62"/>
    </row>
    <row r="38" spans="1:11" hidden="1">
      <c r="A38" s="9"/>
      <c r="B38" s="10"/>
      <c r="C38" s="10"/>
      <c r="D38" s="10"/>
      <c r="E38" s="10"/>
      <c r="F38" s="10"/>
      <c r="G38" s="10"/>
      <c r="H38" s="27"/>
      <c r="I38" s="27"/>
      <c r="J38" s="61"/>
      <c r="K38" s="62"/>
    </row>
    <row r="39" spans="1:11">
      <c r="A39" s="24" t="s">
        <v>37</v>
      </c>
      <c r="B39" s="10"/>
      <c r="C39" s="10"/>
      <c r="D39" s="36">
        <f>D37+D20+D7</f>
        <v>956125.91000000015</v>
      </c>
      <c r="E39" s="10"/>
      <c r="F39" s="10"/>
      <c r="G39" s="36">
        <f>G37+G20+G7</f>
        <v>942619.78</v>
      </c>
      <c r="H39" s="27"/>
      <c r="I39" s="20" t="s">
        <v>38</v>
      </c>
      <c r="J39" s="113">
        <f>J13+J26</f>
        <v>956125.91</v>
      </c>
      <c r="K39" s="115">
        <f>K13+K26</f>
        <v>942619.77999999991</v>
      </c>
    </row>
    <row r="40" spans="1:11">
      <c r="A40" s="9" t="s">
        <v>166</v>
      </c>
      <c r="B40" s="10"/>
      <c r="C40" s="10"/>
      <c r="D40" s="36"/>
      <c r="E40" s="10"/>
      <c r="F40" s="10"/>
      <c r="G40" s="36"/>
      <c r="H40" s="27"/>
      <c r="I40" s="10" t="s">
        <v>167</v>
      </c>
      <c r="J40" s="61"/>
      <c r="K40" s="62"/>
    </row>
    <row r="41" spans="1:11" hidden="1">
      <c r="A41" s="9"/>
      <c r="B41" s="10"/>
      <c r="C41" s="10"/>
      <c r="D41" s="10"/>
      <c r="E41" s="10"/>
      <c r="F41" s="10"/>
      <c r="G41" s="10"/>
      <c r="H41" s="27"/>
      <c r="I41" s="27"/>
      <c r="J41" s="61"/>
      <c r="K41" s="62"/>
    </row>
    <row r="42" spans="1:11" ht="13.5" customHeight="1">
      <c r="A42" s="118" t="s">
        <v>168</v>
      </c>
      <c r="B42" s="80"/>
      <c r="C42" s="80"/>
      <c r="D42" s="121">
        <v>111</v>
      </c>
      <c r="E42" s="80"/>
      <c r="F42" s="80"/>
      <c r="G42" s="121">
        <v>0</v>
      </c>
      <c r="H42" s="27"/>
      <c r="I42" s="120" t="s">
        <v>168</v>
      </c>
      <c r="J42" s="121">
        <v>111</v>
      </c>
      <c r="K42" s="119">
        <v>0</v>
      </c>
    </row>
    <row r="43" spans="1:11" ht="6.75" hidden="1" customHeight="1">
      <c r="A43" s="44"/>
      <c r="B43" s="45"/>
      <c r="C43" s="45"/>
      <c r="D43" s="45"/>
      <c r="E43" s="45"/>
      <c r="F43" s="45"/>
      <c r="G43" s="45"/>
      <c r="H43" s="45"/>
      <c r="I43" s="27"/>
      <c r="J43" s="61"/>
      <c r="K43" s="62"/>
    </row>
    <row r="44" spans="1:11">
      <c r="A44" s="50"/>
      <c r="B44" s="14" t="s">
        <v>39</v>
      </c>
      <c r="C44" s="13"/>
      <c r="D44" s="13"/>
      <c r="E44" s="13"/>
      <c r="F44" s="13"/>
      <c r="G44" s="13"/>
      <c r="H44" s="2"/>
      <c r="I44" s="135" t="s">
        <v>40</v>
      </c>
      <c r="J44" s="135"/>
      <c r="K44" s="136"/>
    </row>
    <row r="45" spans="1:11">
      <c r="A45" s="24" t="s">
        <v>41</v>
      </c>
      <c r="B45" s="51"/>
      <c r="C45" s="51"/>
      <c r="D45" s="16" t="s">
        <v>2</v>
      </c>
      <c r="E45" s="52" t="s">
        <v>164</v>
      </c>
      <c r="F45" s="16" t="s">
        <v>2</v>
      </c>
      <c r="G45" s="52" t="s">
        <v>56</v>
      </c>
      <c r="H45" s="4" t="s">
        <v>2</v>
      </c>
      <c r="I45" s="16" t="s">
        <v>2</v>
      </c>
      <c r="J45" s="72" t="s">
        <v>164</v>
      </c>
      <c r="K45" s="73" t="s">
        <v>56</v>
      </c>
    </row>
    <row r="46" spans="1:11">
      <c r="A46" s="24" t="s">
        <v>42</v>
      </c>
      <c r="B46" s="51"/>
      <c r="C46" s="51"/>
      <c r="D46" s="10"/>
      <c r="E46" s="10">
        <v>1277347.1599999999</v>
      </c>
      <c r="F46" s="10"/>
      <c r="G46" s="10">
        <v>1082577.8700000001</v>
      </c>
      <c r="H46" s="1"/>
      <c r="I46" s="20" t="s">
        <v>43</v>
      </c>
      <c r="J46" s="59">
        <f>E63</f>
        <v>189967.33</v>
      </c>
      <c r="K46" s="60">
        <f>G63</f>
        <v>10809.980000000091</v>
      </c>
    </row>
    <row r="47" spans="1:11">
      <c r="A47" s="9" t="s">
        <v>44</v>
      </c>
      <c r="B47" s="51"/>
      <c r="C47" s="51"/>
      <c r="D47" s="10"/>
      <c r="E47" s="41">
        <v>852398.97</v>
      </c>
      <c r="F47" s="10"/>
      <c r="G47" s="41">
        <v>675170.88</v>
      </c>
      <c r="H47" s="1"/>
      <c r="I47" s="20" t="s">
        <v>69</v>
      </c>
      <c r="J47" s="59">
        <v>-793807.93</v>
      </c>
      <c r="K47" s="60">
        <v>-748982.17</v>
      </c>
    </row>
    <row r="48" spans="1:11">
      <c r="A48" s="9"/>
      <c r="B48" s="51"/>
      <c r="C48" s="51"/>
      <c r="D48" s="10"/>
      <c r="E48" s="10">
        <f>E46-E47</f>
        <v>424948.18999999994</v>
      </c>
      <c r="F48" s="10"/>
      <c r="G48" s="10">
        <f>G46-G47</f>
        <v>407406.99000000011</v>
      </c>
      <c r="H48" s="1"/>
      <c r="I48" s="20" t="s">
        <v>45</v>
      </c>
      <c r="J48" s="59">
        <v>0</v>
      </c>
      <c r="K48" s="60">
        <v>-55635.74</v>
      </c>
    </row>
    <row r="49" spans="1:13">
      <c r="A49" s="24" t="s">
        <v>46</v>
      </c>
      <c r="B49" s="51"/>
      <c r="C49" s="51"/>
      <c r="D49" s="10"/>
      <c r="E49" s="41">
        <v>19649.189999999999</v>
      </c>
      <c r="F49" s="10"/>
      <c r="G49" s="41">
        <v>5246.99</v>
      </c>
      <c r="H49" s="1"/>
      <c r="I49" s="20" t="s">
        <v>70</v>
      </c>
      <c r="J49" s="113">
        <f>SUM(J46:J48)</f>
        <v>-603840.60000000009</v>
      </c>
      <c r="K49" s="114">
        <f>SUM(K46:K48)</f>
        <v>-793807.92999999993</v>
      </c>
    </row>
    <row r="50" spans="1:13">
      <c r="A50" s="24" t="s">
        <v>47</v>
      </c>
      <c r="B50" s="51"/>
      <c r="C50" s="51"/>
      <c r="D50" s="10"/>
      <c r="E50" s="10">
        <f>E48+E49</f>
        <v>444597.37999999995</v>
      </c>
      <c r="F50" s="10"/>
      <c r="G50" s="10">
        <f>G48+G49</f>
        <v>412653.9800000001</v>
      </c>
      <c r="H50" s="1"/>
      <c r="I50" s="20"/>
      <c r="J50" s="10"/>
      <c r="K50" s="57"/>
    </row>
    <row r="51" spans="1:13">
      <c r="A51" s="24" t="s">
        <v>48</v>
      </c>
      <c r="B51" s="51"/>
      <c r="C51" s="51"/>
      <c r="D51" s="10">
        <v>52128.6</v>
      </c>
      <c r="E51" s="10"/>
      <c r="F51" s="10">
        <v>104269.21</v>
      </c>
      <c r="G51" s="10"/>
      <c r="H51" s="1"/>
      <c r="I51" s="38" t="s">
        <v>169</v>
      </c>
      <c r="J51" s="10"/>
      <c r="K51" s="55" t="s">
        <v>2</v>
      </c>
    </row>
    <row r="52" spans="1:13">
      <c r="A52" s="24" t="s">
        <v>49</v>
      </c>
      <c r="B52" s="51"/>
      <c r="C52" s="51"/>
      <c r="D52" s="41">
        <v>196266.86</v>
      </c>
      <c r="E52" s="10">
        <f>D51+D52</f>
        <v>248395.46</v>
      </c>
      <c r="F52" s="41">
        <v>291443.61</v>
      </c>
      <c r="G52" s="10">
        <f>F51+F52</f>
        <v>395712.82</v>
      </c>
      <c r="H52" s="1"/>
      <c r="I52" s="38" t="s">
        <v>72</v>
      </c>
      <c r="J52" s="10"/>
      <c r="K52" s="56"/>
    </row>
    <row r="53" spans="1:13">
      <c r="A53" s="24" t="s">
        <v>50</v>
      </c>
      <c r="B53" s="51"/>
      <c r="C53" s="51"/>
      <c r="D53" s="10"/>
      <c r="E53" s="10">
        <f>E50-D51-D52</f>
        <v>196201.91999999998</v>
      </c>
      <c r="F53" s="10"/>
      <c r="G53" s="10">
        <f>G50-F51-F52</f>
        <v>16941.160000000091</v>
      </c>
      <c r="H53" s="1"/>
      <c r="I53" s="40" t="s">
        <v>73</v>
      </c>
      <c r="J53" s="10"/>
      <c r="K53" s="42"/>
    </row>
    <row r="54" spans="1:13">
      <c r="A54" s="53" t="s">
        <v>51</v>
      </c>
      <c r="B54" s="51"/>
      <c r="C54" s="51"/>
      <c r="D54" s="10">
        <v>0</v>
      </c>
      <c r="E54" s="10"/>
      <c r="F54" s="10">
        <v>0</v>
      </c>
      <c r="G54" s="10"/>
      <c r="H54" s="1"/>
      <c r="I54" s="38" t="s">
        <v>74</v>
      </c>
      <c r="J54" s="10"/>
      <c r="K54" s="11"/>
    </row>
    <row r="55" spans="1:13">
      <c r="A55" s="54" t="s">
        <v>52</v>
      </c>
      <c r="B55" s="51"/>
      <c r="C55" s="51"/>
      <c r="D55" s="41">
        <v>0</v>
      </c>
      <c r="E55" s="41">
        <f>D54-D55</f>
        <v>0</v>
      </c>
      <c r="F55" s="41">
        <v>0</v>
      </c>
      <c r="G55" s="41">
        <f>F54-F55</f>
        <v>0</v>
      </c>
      <c r="H55" s="1"/>
      <c r="I55" s="80"/>
      <c r="J55" s="10"/>
      <c r="K55" s="11"/>
      <c r="M55" s="126"/>
    </row>
    <row r="56" spans="1:13">
      <c r="A56" s="24" t="s">
        <v>53</v>
      </c>
      <c r="B56" s="51"/>
      <c r="C56" s="51"/>
      <c r="D56" s="10"/>
      <c r="E56" s="10">
        <f>E53+D54-D55</f>
        <v>196201.91999999998</v>
      </c>
      <c r="F56" s="10"/>
      <c r="G56" s="10">
        <f>G53+F54-F55</f>
        <v>16941.160000000091</v>
      </c>
      <c r="H56" s="1"/>
      <c r="I56" s="40" t="s">
        <v>75</v>
      </c>
      <c r="J56" s="10"/>
      <c r="K56" s="11"/>
    </row>
    <row r="57" spans="1:13">
      <c r="A57" s="24" t="s">
        <v>81</v>
      </c>
      <c r="B57" s="51"/>
      <c r="C57" s="51"/>
      <c r="D57" s="41">
        <v>1811.49</v>
      </c>
      <c r="E57" s="10"/>
      <c r="F57" s="41">
        <v>200</v>
      </c>
      <c r="G57" s="10"/>
      <c r="H57" s="1"/>
      <c r="I57" s="40" t="s">
        <v>77</v>
      </c>
      <c r="J57" s="10"/>
      <c r="K57" s="11"/>
    </row>
    <row r="58" spans="1:13">
      <c r="A58" s="24" t="s">
        <v>82</v>
      </c>
      <c r="B58" s="51"/>
      <c r="C58" s="51"/>
      <c r="D58" s="10"/>
      <c r="E58" s="10"/>
      <c r="F58" s="10"/>
      <c r="G58" s="10"/>
      <c r="H58" s="1"/>
      <c r="I58" s="38" t="s">
        <v>76</v>
      </c>
      <c r="J58" s="10"/>
      <c r="K58" s="11"/>
    </row>
    <row r="59" spans="1:13" hidden="1">
      <c r="A59" s="24" t="s">
        <v>83</v>
      </c>
      <c r="B59" s="51"/>
      <c r="C59" s="51"/>
      <c r="D59" s="10"/>
      <c r="E59" s="10"/>
      <c r="F59" s="10"/>
      <c r="G59" s="10"/>
      <c r="H59" s="1"/>
      <c r="I59" s="40" t="s">
        <v>76</v>
      </c>
      <c r="J59" s="10"/>
      <c r="K59" s="11"/>
    </row>
    <row r="60" spans="1:13">
      <c r="A60" s="24" t="s">
        <v>84</v>
      </c>
      <c r="B60" s="51"/>
      <c r="C60" s="51"/>
      <c r="D60" s="10">
        <v>8046.08</v>
      </c>
      <c r="E60" s="10"/>
      <c r="F60" s="10">
        <v>6331.18</v>
      </c>
      <c r="G60" s="10"/>
      <c r="H60" s="1"/>
      <c r="I60" s="80"/>
      <c r="J60" s="10"/>
      <c r="K60" s="11"/>
    </row>
    <row r="61" spans="1:13">
      <c r="A61" s="24" t="s">
        <v>85</v>
      </c>
      <c r="B61" s="51"/>
      <c r="C61" s="51"/>
      <c r="D61" s="10">
        <v>0</v>
      </c>
      <c r="E61" s="10"/>
      <c r="F61" s="10">
        <v>0</v>
      </c>
      <c r="G61" s="10"/>
      <c r="H61" s="1"/>
      <c r="I61" s="58" t="s">
        <v>79</v>
      </c>
      <c r="J61" s="10"/>
      <c r="K61" s="11"/>
    </row>
    <row r="62" spans="1:13">
      <c r="A62" s="24" t="s">
        <v>86</v>
      </c>
      <c r="B62" s="51"/>
      <c r="C62" s="51"/>
      <c r="D62" s="41">
        <v>0</v>
      </c>
      <c r="E62" s="41">
        <f>D57-D60</f>
        <v>-6234.59</v>
      </c>
      <c r="F62" s="41">
        <v>0</v>
      </c>
      <c r="G62" s="41">
        <f>F57-F60</f>
        <v>-6131.18</v>
      </c>
      <c r="H62" s="1"/>
      <c r="I62" s="38" t="s">
        <v>78</v>
      </c>
      <c r="J62" s="10"/>
      <c r="K62" s="11"/>
    </row>
    <row r="63" spans="1:13">
      <c r="A63" s="24" t="s">
        <v>54</v>
      </c>
      <c r="B63" s="51"/>
      <c r="C63" s="51"/>
      <c r="D63" s="10"/>
      <c r="E63" s="36">
        <f>E56+E62</f>
        <v>189967.33</v>
      </c>
      <c r="F63" s="10"/>
      <c r="G63" s="36">
        <f>G56+G62</f>
        <v>10809.980000000091</v>
      </c>
      <c r="H63" s="1"/>
      <c r="I63" s="10" t="s">
        <v>80</v>
      </c>
      <c r="J63" s="10"/>
      <c r="K63" s="11"/>
    </row>
    <row r="64" spans="1:13" hidden="1">
      <c r="A64" s="50"/>
      <c r="B64" s="13"/>
      <c r="C64" s="13"/>
      <c r="D64" s="13"/>
      <c r="E64" s="13"/>
      <c r="F64" s="13"/>
      <c r="G64" s="13"/>
      <c r="H64" s="5"/>
      <c r="I64" s="2"/>
      <c r="J64" s="2"/>
      <c r="K64" s="3"/>
    </row>
    <row r="65" spans="1:11" ht="9" customHeight="1">
      <c r="A65" s="122"/>
      <c r="B65" s="80"/>
      <c r="C65" s="80"/>
      <c r="D65" s="80"/>
      <c r="E65" s="80"/>
      <c r="F65" s="80"/>
      <c r="G65" s="80"/>
      <c r="H65" s="80"/>
      <c r="I65" s="80"/>
      <c r="J65" s="80"/>
      <c r="K65" s="117"/>
    </row>
    <row r="66" spans="1:11" ht="9.75" customHeight="1">
      <c r="A66" s="122"/>
      <c r="B66" s="80"/>
      <c r="C66" s="80"/>
      <c r="D66" s="80"/>
      <c r="E66" s="80"/>
      <c r="F66" s="80"/>
      <c r="G66" s="80"/>
      <c r="H66" s="80"/>
      <c r="I66" s="80"/>
      <c r="J66" s="80"/>
      <c r="K66" s="117"/>
    </row>
    <row r="67" spans="1:11" hidden="1">
      <c r="A67" s="122"/>
      <c r="B67" s="80"/>
      <c r="C67" s="80"/>
      <c r="D67" s="80"/>
      <c r="E67" s="80"/>
      <c r="F67" s="80"/>
      <c r="G67" s="80"/>
      <c r="H67" s="80"/>
      <c r="I67" s="80"/>
      <c r="J67" s="80"/>
      <c r="K67" s="117"/>
    </row>
    <row r="68" spans="1:11" hidden="1">
      <c r="A68" s="122"/>
      <c r="B68" s="80"/>
      <c r="C68" s="80"/>
      <c r="D68" s="80"/>
      <c r="E68" s="80"/>
      <c r="F68" s="80"/>
      <c r="G68" s="80"/>
      <c r="H68" s="80"/>
      <c r="I68" s="80"/>
      <c r="J68" s="80"/>
      <c r="K68" s="117"/>
    </row>
    <row r="69" spans="1:11" hidden="1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5"/>
    </row>
    <row r="70" spans="1:11">
      <c r="B70" s="21" t="s">
        <v>88</v>
      </c>
      <c r="C70" s="21"/>
      <c r="D70" s="21"/>
      <c r="E70" s="21"/>
      <c r="F70" s="21"/>
      <c r="G70" s="21"/>
      <c r="H70" s="21"/>
      <c r="I70" s="21"/>
    </row>
    <row r="71" spans="1:11">
      <c r="B71" s="77" t="s">
        <v>89</v>
      </c>
      <c r="C71" s="78"/>
      <c r="D71" s="78"/>
      <c r="E71" s="79"/>
      <c r="F71" s="76"/>
      <c r="G71" s="76"/>
      <c r="H71" s="76"/>
      <c r="I71" s="80"/>
    </row>
    <row r="72" spans="1:11">
      <c r="C72" s="79" t="s">
        <v>170</v>
      </c>
      <c r="D72" s="79"/>
      <c r="E72" s="79"/>
      <c r="F72" s="76"/>
      <c r="G72" s="76"/>
      <c r="H72" s="76"/>
      <c r="I72" s="76"/>
    </row>
    <row r="73" spans="1:11">
      <c r="B73" s="138" t="s">
        <v>171</v>
      </c>
      <c r="C73" s="138"/>
      <c r="D73" s="138"/>
      <c r="E73" s="77"/>
      <c r="F73" s="76"/>
      <c r="G73" s="76"/>
      <c r="H73" s="76"/>
      <c r="I73" s="76"/>
    </row>
    <row r="74" spans="1:11">
      <c r="A74" s="76"/>
      <c r="B74" s="81" t="s">
        <v>91</v>
      </c>
      <c r="C74" s="81"/>
      <c r="D74" s="81"/>
      <c r="E74" s="81"/>
      <c r="F74" s="76"/>
      <c r="G74" s="82" t="s">
        <v>92</v>
      </c>
      <c r="H74" s="76"/>
      <c r="I74" s="76"/>
    </row>
    <row r="75" spans="1:11">
      <c r="A75" s="83" t="s">
        <v>2</v>
      </c>
      <c r="B75" s="81" t="s">
        <v>93</v>
      </c>
      <c r="C75" s="81"/>
      <c r="D75" s="81"/>
      <c r="E75" s="81"/>
      <c r="F75" s="76"/>
      <c r="G75" s="80"/>
      <c r="H75" s="76"/>
      <c r="I75" s="76"/>
    </row>
    <row r="76" spans="1:11">
      <c r="A76" s="84" t="s">
        <v>172</v>
      </c>
      <c r="B76" s="84" t="s">
        <v>173</v>
      </c>
      <c r="C76" s="84"/>
      <c r="D76" s="85">
        <v>22508.71</v>
      </c>
      <c r="E76" s="85"/>
      <c r="F76" s="86"/>
      <c r="G76" s="87" t="s">
        <v>96</v>
      </c>
      <c r="H76" s="76"/>
      <c r="I76" s="76"/>
    </row>
    <row r="77" spans="1:11">
      <c r="A77" s="84" t="s">
        <v>174</v>
      </c>
      <c r="B77" s="139" t="s">
        <v>175</v>
      </c>
      <c r="C77" s="139"/>
      <c r="D77" s="85">
        <v>75855.070000000007</v>
      </c>
      <c r="E77" s="85"/>
      <c r="F77" s="86"/>
      <c r="G77" s="80" t="s">
        <v>97</v>
      </c>
      <c r="H77" s="76"/>
      <c r="I77" s="88">
        <v>195954.85</v>
      </c>
    </row>
    <row r="78" spans="1:11">
      <c r="A78" s="84" t="s">
        <v>101</v>
      </c>
      <c r="B78" s="139" t="s">
        <v>176</v>
      </c>
      <c r="C78" s="139"/>
      <c r="D78" s="85">
        <v>12400.65</v>
      </c>
      <c r="E78" s="85"/>
      <c r="F78" s="86"/>
      <c r="G78" s="80" t="s">
        <v>179</v>
      </c>
      <c r="H78" s="76"/>
      <c r="I78" s="88">
        <v>1080660.1100000001</v>
      </c>
    </row>
    <row r="79" spans="1:11">
      <c r="A79" s="84"/>
      <c r="B79" s="84" t="s">
        <v>98</v>
      </c>
      <c r="C79" s="84"/>
      <c r="D79" s="85"/>
      <c r="E79" s="89">
        <f>SUM(D76:D78)</f>
        <v>110764.43</v>
      </c>
      <c r="F79" s="86"/>
      <c r="G79" s="129" t="s">
        <v>180</v>
      </c>
      <c r="H79" s="76"/>
      <c r="I79" s="92">
        <v>732.2</v>
      </c>
    </row>
    <row r="80" spans="1:11">
      <c r="A80" s="84"/>
      <c r="B80" s="84"/>
      <c r="C80" s="84"/>
      <c r="D80" s="84"/>
      <c r="E80" s="85"/>
      <c r="F80" s="86"/>
      <c r="G80" s="80"/>
      <c r="H80" s="76"/>
      <c r="I80" s="90"/>
    </row>
    <row r="81" spans="1:9">
      <c r="A81" s="76"/>
      <c r="B81" s="81" t="s">
        <v>100</v>
      </c>
      <c r="C81" s="81"/>
      <c r="D81" s="81"/>
      <c r="E81" s="104"/>
      <c r="F81" s="76"/>
    </row>
    <row r="82" spans="1:9">
      <c r="A82" s="84" t="s">
        <v>172</v>
      </c>
      <c r="B82" s="84" t="s">
        <v>173</v>
      </c>
      <c r="C82" s="84"/>
      <c r="D82" s="85">
        <v>203684.34</v>
      </c>
      <c r="E82" s="85"/>
      <c r="F82" s="86"/>
    </row>
    <row r="83" spans="1:9">
      <c r="A83" s="84" t="s">
        <v>101</v>
      </c>
      <c r="B83" s="139" t="s">
        <v>176</v>
      </c>
      <c r="C83" s="139"/>
      <c r="D83" s="85">
        <v>189240.75</v>
      </c>
      <c r="E83" s="127"/>
      <c r="F83" s="86"/>
      <c r="G83" s="87" t="s">
        <v>105</v>
      </c>
      <c r="H83" s="76"/>
      <c r="I83" s="76"/>
    </row>
    <row r="84" spans="1:9">
      <c r="A84" s="84"/>
      <c r="B84" s="84" t="s">
        <v>98</v>
      </c>
      <c r="C84" s="84"/>
      <c r="D84" s="85"/>
      <c r="E84" s="107">
        <f>D82+D83</f>
        <v>392925.08999999997</v>
      </c>
      <c r="F84" s="86"/>
      <c r="G84" s="80" t="s">
        <v>181</v>
      </c>
      <c r="H84" s="76"/>
      <c r="I84" s="92">
        <v>19649.189999999999</v>
      </c>
    </row>
    <row r="85" spans="1:9">
      <c r="A85" s="76"/>
      <c r="B85" s="84" t="s">
        <v>107</v>
      </c>
      <c r="C85" s="84"/>
      <c r="D85" s="84"/>
      <c r="E85" s="107">
        <f>E79+E84</f>
        <v>503689.51999999996</v>
      </c>
      <c r="F85" s="76"/>
      <c r="G85" s="94"/>
      <c r="H85" s="86"/>
      <c r="I85" s="76"/>
    </row>
    <row r="86" spans="1:9">
      <c r="A86" s="76"/>
      <c r="B86" s="81" t="s">
        <v>108</v>
      </c>
      <c r="C86" s="81"/>
      <c r="D86" s="81"/>
      <c r="E86" s="81"/>
      <c r="F86" s="76"/>
      <c r="G86" s="76"/>
      <c r="H86" s="76"/>
      <c r="I86" s="76"/>
    </row>
    <row r="87" spans="1:9">
      <c r="A87" s="84" t="s">
        <v>172</v>
      </c>
      <c r="B87" s="84" t="s">
        <v>173</v>
      </c>
      <c r="C87" s="84"/>
      <c r="D87" s="85">
        <v>60402.42</v>
      </c>
      <c r="E87" s="84"/>
      <c r="F87" s="95"/>
      <c r="G87" s="76"/>
      <c r="H87" s="86"/>
      <c r="I87" s="86"/>
    </row>
    <row r="88" spans="1:9">
      <c r="A88" s="84" t="s">
        <v>174</v>
      </c>
      <c r="B88" s="139" t="s">
        <v>175</v>
      </c>
      <c r="C88" s="139"/>
      <c r="D88" s="85">
        <v>70586.7</v>
      </c>
      <c r="E88" s="84"/>
      <c r="F88" s="95"/>
      <c r="G88" s="76"/>
      <c r="H88" s="86"/>
      <c r="I88" s="86"/>
    </row>
    <row r="89" spans="1:9">
      <c r="A89" s="84" t="s">
        <v>101</v>
      </c>
      <c r="B89" s="139" t="s">
        <v>176</v>
      </c>
      <c r="C89" s="139"/>
      <c r="D89" s="85">
        <v>18587.47</v>
      </c>
      <c r="E89" s="84"/>
      <c r="F89" s="95"/>
      <c r="G89" s="76"/>
      <c r="H89" s="86"/>
      <c r="I89" s="86"/>
    </row>
    <row r="90" spans="1:9">
      <c r="A90" s="84"/>
      <c r="B90" s="84" t="s">
        <v>98</v>
      </c>
      <c r="C90" s="84"/>
      <c r="D90" s="85"/>
      <c r="E90" s="89">
        <v>149576.59</v>
      </c>
      <c r="F90" s="86"/>
      <c r="G90" s="94"/>
      <c r="H90" s="86"/>
      <c r="I90" s="76"/>
    </row>
    <row r="91" spans="1:9">
      <c r="B91" s="76"/>
      <c r="C91" s="83" t="s">
        <v>109</v>
      </c>
      <c r="D91" s="83"/>
      <c r="E91" s="128">
        <f>E85-E90</f>
        <v>354112.92999999993</v>
      </c>
      <c r="F91" s="76"/>
      <c r="G91" s="94"/>
      <c r="H91" s="86"/>
      <c r="I91" s="76"/>
    </row>
    <row r="92" spans="1:9">
      <c r="A92" s="76"/>
      <c r="B92" s="81" t="s">
        <v>110</v>
      </c>
      <c r="C92" s="81"/>
      <c r="D92" s="81"/>
      <c r="E92" s="81"/>
      <c r="F92" s="76"/>
      <c r="G92" s="76"/>
      <c r="H92" s="76"/>
      <c r="I92" s="76"/>
    </row>
    <row r="93" spans="1:9">
      <c r="A93" s="84" t="s">
        <v>111</v>
      </c>
      <c r="B93" s="84" t="s">
        <v>112</v>
      </c>
      <c r="C93" s="84"/>
      <c r="D93" s="85">
        <v>145776.66</v>
      </c>
      <c r="E93" s="84"/>
      <c r="F93" s="86"/>
      <c r="G93" s="76"/>
      <c r="H93" s="76"/>
      <c r="I93" s="76"/>
    </row>
    <row r="94" spans="1:9">
      <c r="A94" s="84" t="s">
        <v>113</v>
      </c>
      <c r="B94" s="84" t="s">
        <v>114</v>
      </c>
      <c r="C94" s="84"/>
      <c r="D94" s="85">
        <v>400212.06</v>
      </c>
      <c r="E94" s="84"/>
      <c r="F94" s="86"/>
      <c r="G94" s="76"/>
      <c r="H94" s="76"/>
      <c r="I94" s="76"/>
    </row>
    <row r="95" spans="1:9">
      <c r="A95" s="84" t="s">
        <v>115</v>
      </c>
      <c r="B95" s="84" t="s">
        <v>116</v>
      </c>
      <c r="C95" s="84"/>
      <c r="D95" s="85">
        <v>90376.21</v>
      </c>
      <c r="E95" s="84"/>
      <c r="F95" s="86"/>
      <c r="G95" s="76"/>
      <c r="H95" s="76"/>
      <c r="I95" s="76"/>
    </row>
    <row r="96" spans="1:9">
      <c r="A96" s="84" t="s">
        <v>117</v>
      </c>
      <c r="B96" s="84" t="s">
        <v>118</v>
      </c>
      <c r="C96" s="84"/>
      <c r="D96" s="85">
        <v>4756.07</v>
      </c>
      <c r="E96" s="84"/>
      <c r="F96" s="86"/>
      <c r="G96" s="76"/>
      <c r="H96" s="76"/>
      <c r="I96" s="76"/>
    </row>
    <row r="97" spans="1:9">
      <c r="A97" s="84" t="s">
        <v>119</v>
      </c>
      <c r="B97" s="84" t="s">
        <v>120</v>
      </c>
      <c r="C97" s="84"/>
      <c r="D97" s="85"/>
      <c r="E97" s="84"/>
      <c r="F97" s="76"/>
      <c r="G97" s="76"/>
      <c r="H97" s="76"/>
      <c r="I97" s="76"/>
    </row>
    <row r="98" spans="1:9">
      <c r="A98" s="84" t="s">
        <v>121</v>
      </c>
      <c r="B98" s="84" t="s">
        <v>122</v>
      </c>
      <c r="C98" s="84"/>
      <c r="D98" s="85">
        <v>14417.19</v>
      </c>
      <c r="E98" s="84"/>
      <c r="F98" s="86"/>
      <c r="G98" s="76"/>
      <c r="H98" s="76"/>
      <c r="I98" s="76"/>
    </row>
    <row r="99" spans="1:9">
      <c r="A99" s="84" t="s">
        <v>123</v>
      </c>
      <c r="B99" s="84" t="s">
        <v>124</v>
      </c>
      <c r="C99" s="84"/>
      <c r="D99" s="85">
        <v>4083.85</v>
      </c>
      <c r="E99" s="84"/>
      <c r="F99" s="86"/>
      <c r="G99" s="76"/>
      <c r="H99" s="76"/>
      <c r="I99" s="76"/>
    </row>
    <row r="100" spans="1:9">
      <c r="A100" s="84" t="s">
        <v>125</v>
      </c>
      <c r="B100" s="84" t="s">
        <v>126</v>
      </c>
      <c r="C100" s="84"/>
      <c r="D100" s="85">
        <v>1525</v>
      </c>
      <c r="E100" s="84"/>
      <c r="F100" s="86"/>
      <c r="G100" s="76"/>
      <c r="H100" s="76"/>
      <c r="I100" s="76"/>
    </row>
    <row r="101" spans="1:9" hidden="1">
      <c r="A101" s="84" t="s">
        <v>127</v>
      </c>
      <c r="B101" s="84" t="s">
        <v>128</v>
      </c>
      <c r="C101" s="84"/>
      <c r="D101" s="85"/>
      <c r="E101" s="84"/>
      <c r="F101" s="86"/>
      <c r="G101" s="76"/>
      <c r="H101" s="76"/>
      <c r="I101" s="76"/>
    </row>
    <row r="102" spans="1:9" hidden="1">
      <c r="A102" s="84" t="s">
        <v>129</v>
      </c>
      <c r="B102" s="84" t="s">
        <v>130</v>
      </c>
      <c r="C102" s="84"/>
      <c r="D102" s="85"/>
      <c r="E102" s="84"/>
      <c r="F102" s="86"/>
      <c r="G102" s="76"/>
      <c r="H102" s="76"/>
      <c r="I102" s="76"/>
    </row>
    <row r="103" spans="1:9" hidden="1">
      <c r="A103" s="84" t="s">
        <v>123</v>
      </c>
      <c r="B103" s="84" t="s">
        <v>131</v>
      </c>
      <c r="C103" s="84"/>
      <c r="D103" s="85"/>
      <c r="E103" s="84"/>
      <c r="F103" s="86"/>
      <c r="G103" s="76"/>
      <c r="H103" s="76"/>
      <c r="I103" s="76"/>
    </row>
    <row r="104" spans="1:9">
      <c r="A104" s="84" t="s">
        <v>132</v>
      </c>
      <c r="B104" s="84" t="s">
        <v>133</v>
      </c>
      <c r="C104" s="84"/>
      <c r="D104" s="85">
        <v>868.81</v>
      </c>
      <c r="E104" s="84"/>
      <c r="F104" s="86"/>
      <c r="G104" s="76"/>
      <c r="H104" s="76"/>
      <c r="I104" s="76"/>
    </row>
    <row r="105" spans="1:9" hidden="1">
      <c r="A105" s="84" t="s">
        <v>134</v>
      </c>
      <c r="B105" s="84" t="s">
        <v>135</v>
      </c>
      <c r="C105" s="84"/>
      <c r="D105" s="85"/>
      <c r="E105" s="84"/>
      <c r="F105" s="86"/>
      <c r="G105" s="76"/>
      <c r="H105" s="76"/>
      <c r="I105" s="76"/>
    </row>
    <row r="106" spans="1:9">
      <c r="A106" s="84" t="s">
        <v>136</v>
      </c>
      <c r="B106" s="84" t="s">
        <v>137</v>
      </c>
      <c r="C106" s="84"/>
      <c r="D106" s="85">
        <v>538.11</v>
      </c>
      <c r="E106" s="84"/>
      <c r="F106" s="86"/>
      <c r="G106" s="76"/>
      <c r="H106" s="76"/>
      <c r="I106" s="76"/>
    </row>
    <row r="107" spans="1:9">
      <c r="A107" s="84" t="s">
        <v>177</v>
      </c>
      <c r="B107" s="139" t="s">
        <v>178</v>
      </c>
      <c r="C107" s="139"/>
      <c r="D107" s="85">
        <v>20852.98</v>
      </c>
      <c r="E107" s="84"/>
      <c r="F107" s="86"/>
      <c r="G107" s="76"/>
      <c r="H107" s="76"/>
      <c r="I107" s="76"/>
    </row>
    <row r="108" spans="1:9">
      <c r="A108" s="84" t="s">
        <v>138</v>
      </c>
      <c r="B108" s="84" t="s">
        <v>139</v>
      </c>
      <c r="C108" s="84"/>
      <c r="D108" s="85">
        <v>834.39</v>
      </c>
      <c r="E108" s="84"/>
      <c r="F108" s="86"/>
      <c r="G108" s="76"/>
      <c r="H108" s="76"/>
      <c r="I108" s="76"/>
    </row>
    <row r="109" spans="1:9" hidden="1">
      <c r="A109" s="84" t="s">
        <v>140</v>
      </c>
      <c r="B109" s="84" t="s">
        <v>141</v>
      </c>
      <c r="C109" s="84"/>
      <c r="D109" s="84"/>
      <c r="E109" s="84"/>
      <c r="F109" s="86"/>
      <c r="G109" s="76"/>
      <c r="H109" s="76"/>
      <c r="I109" s="76"/>
    </row>
    <row r="110" spans="1:9" hidden="1">
      <c r="A110" s="84" t="s">
        <v>142</v>
      </c>
      <c r="B110" s="84" t="s">
        <v>143</v>
      </c>
      <c r="C110" s="84"/>
      <c r="D110" s="84"/>
      <c r="E110" s="84"/>
      <c r="F110" s="86"/>
      <c r="G110" s="76"/>
      <c r="H110" s="76"/>
      <c r="I110" s="76"/>
    </row>
    <row r="111" spans="1:9" hidden="1">
      <c r="A111" s="84" t="s">
        <v>144</v>
      </c>
      <c r="B111" s="84" t="s">
        <v>145</v>
      </c>
      <c r="C111" s="84"/>
      <c r="D111" s="84"/>
      <c r="E111" s="84"/>
      <c r="F111" s="86"/>
      <c r="G111" s="76"/>
      <c r="H111" s="76"/>
      <c r="I111" s="76"/>
    </row>
    <row r="112" spans="1:9">
      <c r="A112" s="84" t="s">
        <v>146</v>
      </c>
      <c r="B112" s="84" t="s">
        <v>147</v>
      </c>
      <c r="C112" s="84"/>
      <c r="D112" s="85">
        <v>1374.34</v>
      </c>
      <c r="E112" s="84"/>
      <c r="F112" s="86"/>
      <c r="G112" s="76"/>
      <c r="H112" s="76"/>
      <c r="I112" s="76"/>
    </row>
    <row r="113" spans="1:9">
      <c r="A113" s="84" t="s">
        <v>148</v>
      </c>
      <c r="B113" s="84" t="s">
        <v>149</v>
      </c>
      <c r="C113" s="84"/>
      <c r="D113" s="85">
        <v>251.6</v>
      </c>
      <c r="E113" s="84"/>
      <c r="F113" s="86"/>
      <c r="G113" s="76"/>
      <c r="H113" s="76"/>
      <c r="I113" s="86"/>
    </row>
    <row r="114" spans="1:9">
      <c r="A114" s="84" t="s">
        <v>150</v>
      </c>
      <c r="B114" s="84" t="s">
        <v>151</v>
      </c>
      <c r="C114" s="84"/>
      <c r="D114" s="85">
        <v>60814.23</v>
      </c>
      <c r="E114" s="84"/>
      <c r="F114" s="86"/>
      <c r="G114" s="76"/>
      <c r="H114" s="76"/>
      <c r="I114" s="86"/>
    </row>
    <row r="115" spans="1:9">
      <c r="A115" s="84" t="s">
        <v>152</v>
      </c>
      <c r="B115" s="84" t="s">
        <v>153</v>
      </c>
      <c r="C115" s="84"/>
      <c r="D115" s="84"/>
      <c r="E115" s="84"/>
      <c r="F115" s="97"/>
      <c r="G115" s="76"/>
      <c r="H115" s="86"/>
      <c r="I115" s="86"/>
    </row>
    <row r="116" spans="1:9">
      <c r="A116" s="84"/>
      <c r="B116" s="84" t="s">
        <v>98</v>
      </c>
      <c r="C116" s="84"/>
      <c r="D116" s="85"/>
      <c r="E116" s="89">
        <f>SUM(D93:D115)</f>
        <v>746681.49999999977</v>
      </c>
      <c r="F116" s="98"/>
      <c r="G116" s="98"/>
      <c r="H116" s="86"/>
      <c r="I116" s="97"/>
    </row>
    <row r="117" spans="1:9">
      <c r="A117" s="76"/>
      <c r="B117" s="84"/>
      <c r="C117" s="84"/>
      <c r="D117" s="84"/>
      <c r="E117" s="84"/>
      <c r="F117" s="76"/>
      <c r="G117" s="86"/>
      <c r="H117" s="86"/>
      <c r="I117" s="76"/>
    </row>
    <row r="118" spans="1:9">
      <c r="A118" s="99"/>
      <c r="B118" s="99" t="s">
        <v>154</v>
      </c>
      <c r="C118" s="99"/>
      <c r="D118" s="100">
        <v>0</v>
      </c>
      <c r="E118" s="101"/>
      <c r="F118" s="86"/>
      <c r="G118" s="76"/>
      <c r="H118" s="76"/>
      <c r="I118" s="76"/>
    </row>
    <row r="119" spans="1:9">
      <c r="A119" s="84"/>
      <c r="B119" s="84"/>
      <c r="C119" s="84"/>
      <c r="D119" s="85"/>
      <c r="E119" s="85"/>
      <c r="F119" s="97"/>
      <c r="G119" s="86"/>
      <c r="H119" s="86"/>
      <c r="I119" s="76"/>
    </row>
    <row r="120" spans="1:9">
      <c r="A120" s="76"/>
      <c r="B120" s="102" t="s">
        <v>155</v>
      </c>
      <c r="C120" s="102"/>
      <c r="D120" s="103"/>
      <c r="E120" s="104">
        <f>E91+E116</f>
        <v>1100794.4299999997</v>
      </c>
      <c r="F120" s="76"/>
      <c r="G120" s="105"/>
      <c r="H120" s="76"/>
      <c r="I120" s="76"/>
    </row>
    <row r="121" spans="1:9">
      <c r="A121" s="84"/>
      <c r="B121" s="84"/>
      <c r="C121" s="84"/>
      <c r="D121" s="84"/>
      <c r="E121" s="84"/>
      <c r="F121" s="86"/>
      <c r="G121" s="76"/>
      <c r="H121" s="76"/>
      <c r="I121" s="86"/>
    </row>
    <row r="122" spans="1:9">
      <c r="A122" s="84"/>
      <c r="B122" s="84"/>
      <c r="C122" s="84"/>
      <c r="D122" s="84"/>
      <c r="E122" s="84"/>
      <c r="F122" s="97"/>
      <c r="G122" s="106"/>
      <c r="H122" s="86"/>
      <c r="I122" s="86"/>
    </row>
    <row r="123" spans="1:9">
      <c r="A123" s="84" t="s">
        <v>156</v>
      </c>
      <c r="B123" s="84" t="s">
        <v>157</v>
      </c>
      <c r="C123" s="84"/>
      <c r="D123" s="85"/>
      <c r="E123" s="107">
        <v>196201.92</v>
      </c>
      <c r="F123" s="80"/>
      <c r="G123" s="108" t="s">
        <v>158</v>
      </c>
      <c r="H123" s="86"/>
      <c r="I123" s="109">
        <v>0</v>
      </c>
    </row>
    <row r="124" spans="1:9">
      <c r="A124" s="80"/>
      <c r="B124" s="80"/>
      <c r="C124" s="80"/>
      <c r="D124" s="80"/>
      <c r="E124" s="80"/>
      <c r="F124" s="80"/>
      <c r="G124" s="80"/>
      <c r="H124" s="86"/>
      <c r="I124" s="76"/>
    </row>
    <row r="125" spans="1:9">
      <c r="A125" s="140" t="s">
        <v>159</v>
      </c>
      <c r="B125" s="140"/>
      <c r="C125" s="140"/>
      <c r="D125" s="111">
        <f>D116+D84+D79</f>
        <v>0</v>
      </c>
      <c r="E125" s="111">
        <f>E120+E123</f>
        <v>1296996.3499999996</v>
      </c>
      <c r="F125" s="76"/>
      <c r="G125" s="133" t="s">
        <v>160</v>
      </c>
      <c r="H125" s="133"/>
      <c r="I125" s="112">
        <f>SUM(I77:I123)</f>
        <v>1296996.3500000001</v>
      </c>
    </row>
  </sheetData>
  <mergeCells count="14">
    <mergeCell ref="B2:I2"/>
    <mergeCell ref="B3:I3"/>
    <mergeCell ref="B4:I4"/>
    <mergeCell ref="J4:K4"/>
    <mergeCell ref="G125:H125"/>
    <mergeCell ref="I44:K44"/>
    <mergeCell ref="B77:C77"/>
    <mergeCell ref="B78:C78"/>
    <mergeCell ref="B83:C83"/>
    <mergeCell ref="B88:C88"/>
    <mergeCell ref="B89:C89"/>
    <mergeCell ref="B107:C107"/>
    <mergeCell ref="A125:C125"/>
    <mergeCell ref="B73:D73"/>
  </mergeCells>
  <phoneticPr fontId="0" type="noConversion"/>
  <pageMargins left="0" right="0" top="0" bottom="0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126"/>
  <sheetViews>
    <sheetView tabSelected="1" workbookViewId="0">
      <selection activeCell="B81" sqref="A81:H127"/>
    </sheetView>
  </sheetViews>
  <sheetFormatPr defaultColWidth="33.28515625" defaultRowHeight="15"/>
  <cols>
    <col min="1" max="1" width="38" customWidth="1"/>
    <col min="2" max="2" width="18.7109375" customWidth="1"/>
    <col min="3" max="3" width="11.42578125" customWidth="1"/>
    <col min="4" max="4" width="12.28515625" customWidth="1"/>
    <col min="5" max="5" width="12.42578125" customWidth="1"/>
    <col min="6" max="6" width="11.140625" customWidth="1"/>
    <col min="7" max="7" width="26.7109375" customWidth="1"/>
    <col min="8" max="8" width="9.7109375" customWidth="1"/>
    <col min="10" max="10" width="12.5703125" customWidth="1"/>
    <col min="11" max="11" width="11.140625" customWidth="1"/>
  </cols>
  <sheetData>
    <row r="2" spans="1:11">
      <c r="A2" s="6"/>
      <c r="B2" s="134" t="s">
        <v>88</v>
      </c>
      <c r="C2" s="134"/>
      <c r="D2" s="134"/>
      <c r="E2" s="134"/>
      <c r="F2" s="134"/>
      <c r="G2" s="134"/>
      <c r="H2" s="134"/>
      <c r="I2" s="134"/>
      <c r="J2" s="7"/>
      <c r="K2" s="8"/>
    </row>
    <row r="3" spans="1:11">
      <c r="A3" s="9"/>
      <c r="B3" s="137" t="s">
        <v>182</v>
      </c>
      <c r="C3" s="137"/>
      <c r="D3" s="137"/>
      <c r="E3" s="137"/>
      <c r="F3" s="137"/>
      <c r="G3" s="137"/>
      <c r="H3" s="137"/>
      <c r="I3" s="137"/>
      <c r="J3" s="10"/>
      <c r="K3" s="11"/>
    </row>
    <row r="4" spans="1:11">
      <c r="A4" s="12" t="s">
        <v>0</v>
      </c>
      <c r="B4" s="135" t="s">
        <v>183</v>
      </c>
      <c r="C4" s="135"/>
      <c r="D4" s="135"/>
      <c r="E4" s="135"/>
      <c r="F4" s="135"/>
      <c r="G4" s="135"/>
      <c r="H4" s="135"/>
      <c r="I4" s="135"/>
      <c r="J4" s="135" t="s">
        <v>1</v>
      </c>
      <c r="K4" s="136"/>
    </row>
    <row r="5" spans="1:11">
      <c r="A5" s="15" t="s">
        <v>2</v>
      </c>
      <c r="B5" s="16" t="s">
        <v>2</v>
      </c>
      <c r="C5" s="10"/>
      <c r="D5" s="17" t="s">
        <v>185</v>
      </c>
      <c r="E5" s="16" t="s">
        <v>2</v>
      </c>
      <c r="F5" s="10"/>
      <c r="G5" s="17" t="s">
        <v>164</v>
      </c>
      <c r="H5" s="15" t="s">
        <v>2</v>
      </c>
      <c r="I5" s="16" t="s">
        <v>2</v>
      </c>
      <c r="J5" s="18" t="s">
        <v>185</v>
      </c>
      <c r="K5" s="19" t="s">
        <v>164</v>
      </c>
    </row>
    <row r="6" spans="1:11">
      <c r="A6" s="15" t="s">
        <v>4</v>
      </c>
      <c r="B6" s="17" t="s">
        <v>5</v>
      </c>
      <c r="C6" s="17" t="s">
        <v>6</v>
      </c>
      <c r="D6" s="17" t="s">
        <v>7</v>
      </c>
      <c r="E6" s="17" t="s">
        <v>5</v>
      </c>
      <c r="F6" s="17" t="s">
        <v>6</v>
      </c>
      <c r="G6" s="17" t="s">
        <v>7</v>
      </c>
      <c r="H6" s="15"/>
      <c r="I6" s="20" t="s">
        <v>10</v>
      </c>
      <c r="J6" s="10"/>
      <c r="K6" s="11"/>
    </row>
    <row r="7" spans="1:11">
      <c r="A7" s="15" t="s">
        <v>8</v>
      </c>
      <c r="B7" s="21">
        <v>549688.93000000005</v>
      </c>
      <c r="C7" s="22">
        <v>513540.43</v>
      </c>
      <c r="D7" s="47">
        <f>B7-C7</f>
        <v>36148.500000000058</v>
      </c>
      <c r="E7" s="21">
        <v>547788.93000000005</v>
      </c>
      <c r="F7" s="22">
        <v>496928.18</v>
      </c>
      <c r="G7" s="47">
        <f>E7-F7</f>
        <v>50860.750000000058</v>
      </c>
      <c r="H7" s="15"/>
      <c r="I7" s="20" t="s">
        <v>12</v>
      </c>
      <c r="J7" s="10"/>
      <c r="K7" s="11"/>
    </row>
    <row r="8" spans="1:11">
      <c r="A8" s="15"/>
      <c r="B8" s="16"/>
      <c r="C8" s="10"/>
      <c r="D8" s="17"/>
      <c r="E8" s="16"/>
      <c r="F8" s="10"/>
      <c r="G8" s="17"/>
      <c r="H8" s="15"/>
      <c r="I8" s="23" t="s">
        <v>13</v>
      </c>
      <c r="J8" s="10">
        <v>850000</v>
      </c>
      <c r="K8" s="11">
        <v>350000</v>
      </c>
    </row>
    <row r="9" spans="1:11">
      <c r="A9" s="24" t="s">
        <v>9</v>
      </c>
      <c r="B9" s="17"/>
      <c r="C9" s="17"/>
      <c r="D9" s="17"/>
      <c r="E9" s="17"/>
      <c r="F9" s="17"/>
      <c r="G9" s="17"/>
      <c r="H9" s="9"/>
      <c r="I9" s="20"/>
      <c r="J9" s="10"/>
      <c r="K9" s="11"/>
    </row>
    <row r="10" spans="1:11">
      <c r="A10" s="24" t="s">
        <v>11</v>
      </c>
      <c r="B10" s="10"/>
      <c r="C10" s="10"/>
      <c r="D10" s="10"/>
      <c r="E10" s="10"/>
      <c r="F10" s="10"/>
      <c r="G10" s="10"/>
      <c r="H10" s="9"/>
      <c r="I10" s="10" t="s">
        <v>18</v>
      </c>
      <c r="J10" s="10"/>
      <c r="K10" s="11"/>
    </row>
    <row r="11" spans="1:11">
      <c r="A11" s="24" t="s">
        <v>14</v>
      </c>
      <c r="B11" s="10">
        <v>13117.04</v>
      </c>
      <c r="C11" s="10">
        <v>13117.02</v>
      </c>
      <c r="D11" s="10">
        <f>B11-C11</f>
        <v>2.0000000000436557E-2</v>
      </c>
      <c r="E11" s="10">
        <v>13117.04</v>
      </c>
      <c r="F11" s="10">
        <v>13117.02</v>
      </c>
      <c r="G11" s="10">
        <f>E11-F11</f>
        <v>2.0000000000436557E-2</v>
      </c>
      <c r="H11" s="9"/>
      <c r="I11" s="10" t="s">
        <v>20</v>
      </c>
      <c r="J11" s="10">
        <v>0</v>
      </c>
      <c r="K11" s="11">
        <v>-603840.6</v>
      </c>
    </row>
    <row r="12" spans="1:11">
      <c r="A12" s="25" t="s">
        <v>57</v>
      </c>
      <c r="B12" s="130">
        <v>475</v>
      </c>
      <c r="C12" s="131">
        <v>474.99</v>
      </c>
      <c r="D12" s="130">
        <f>B12-C12</f>
        <v>9.9999999999909051E-3</v>
      </c>
      <c r="E12" s="130">
        <v>475</v>
      </c>
      <c r="F12" s="131">
        <v>474.99</v>
      </c>
      <c r="G12" s="130">
        <f>E12-F12</f>
        <v>9.9999999999909051E-3</v>
      </c>
      <c r="H12" s="9"/>
      <c r="I12" s="10" t="s">
        <v>22</v>
      </c>
      <c r="J12" s="10">
        <v>-384578.17</v>
      </c>
      <c r="K12" s="11">
        <v>0</v>
      </c>
    </row>
    <row r="13" spans="1:11">
      <c r="A13" s="24" t="s">
        <v>15</v>
      </c>
      <c r="B13" s="28">
        <v>137435.10999999999</v>
      </c>
      <c r="C13" s="28">
        <v>137435.07999999999</v>
      </c>
      <c r="D13" s="28">
        <f>B13-C13</f>
        <v>2.9999999998835847E-2</v>
      </c>
      <c r="E13" s="28">
        <v>137435.10999999999</v>
      </c>
      <c r="F13" s="28">
        <v>135834.79999999999</v>
      </c>
      <c r="G13" s="28">
        <f>E13-F13</f>
        <v>1600.3099999999977</v>
      </c>
      <c r="H13" s="9"/>
      <c r="I13" s="20" t="s">
        <v>24</v>
      </c>
      <c r="J13" s="41">
        <f>SUM(J8:J12)</f>
        <v>465421.83</v>
      </c>
      <c r="K13" s="49">
        <f>SUM(K8:K12)</f>
        <v>-253840.59999999998</v>
      </c>
    </row>
    <row r="14" spans="1:11">
      <c r="A14" s="24" t="s">
        <v>16</v>
      </c>
      <c r="B14" s="28">
        <v>352331.94</v>
      </c>
      <c r="C14" s="10">
        <v>347334.94</v>
      </c>
      <c r="D14" s="10">
        <f>B14-C14</f>
        <v>4997</v>
      </c>
      <c r="E14" s="28">
        <v>352513.37</v>
      </c>
      <c r="F14" s="10">
        <v>344710.79</v>
      </c>
      <c r="G14" s="10">
        <f>E14-F14</f>
        <v>7802.5800000000163</v>
      </c>
      <c r="H14" s="9"/>
      <c r="I14" s="27"/>
      <c r="J14" s="27"/>
      <c r="K14" s="29"/>
    </row>
    <row r="15" spans="1:11">
      <c r="A15" s="30" t="s">
        <v>58</v>
      </c>
      <c r="B15" s="28">
        <f t="shared" ref="B15:G15" si="0">SUM(B11:B14)</f>
        <v>503359.08999999997</v>
      </c>
      <c r="C15" s="28">
        <f t="shared" si="0"/>
        <v>498362.03</v>
      </c>
      <c r="D15" s="31">
        <f t="shared" si="0"/>
        <v>4997.0599999999995</v>
      </c>
      <c r="E15" s="28">
        <f t="shared" si="0"/>
        <v>503540.52</v>
      </c>
      <c r="F15" s="28">
        <f t="shared" si="0"/>
        <v>494137.59999999998</v>
      </c>
      <c r="G15" s="31">
        <f t="shared" si="0"/>
        <v>9402.9200000000146</v>
      </c>
      <c r="H15" s="9"/>
      <c r="I15" s="27"/>
      <c r="J15" s="27"/>
      <c r="K15" s="29"/>
    </row>
    <row r="16" spans="1:11">
      <c r="A16" s="32"/>
      <c r="B16" s="27"/>
      <c r="C16" s="33"/>
      <c r="D16" s="27"/>
      <c r="E16" s="27"/>
      <c r="F16" s="33"/>
      <c r="G16" s="27"/>
      <c r="H16" s="9"/>
      <c r="I16" s="27"/>
      <c r="J16" s="27"/>
      <c r="K16" s="29"/>
    </row>
    <row r="17" spans="1:11">
      <c r="A17" s="25" t="s">
        <v>59</v>
      </c>
      <c r="B17" s="27"/>
      <c r="C17" s="27"/>
      <c r="D17" s="27"/>
      <c r="E17" s="27"/>
      <c r="F17" s="27"/>
      <c r="G17" s="27"/>
      <c r="H17" s="9"/>
      <c r="I17" s="20" t="s">
        <v>26</v>
      </c>
      <c r="J17" s="10"/>
      <c r="K17" s="11"/>
    </row>
    <row r="18" spans="1:11">
      <c r="A18" s="25" t="s">
        <v>60</v>
      </c>
      <c r="B18" s="27"/>
      <c r="C18" s="27"/>
      <c r="D18" s="34">
        <v>16548.21</v>
      </c>
      <c r="E18" s="27"/>
      <c r="F18" s="27"/>
      <c r="G18" s="34">
        <v>7136.21</v>
      </c>
      <c r="H18" s="9"/>
      <c r="I18" s="20" t="s">
        <v>27</v>
      </c>
      <c r="J18" s="10"/>
      <c r="K18" s="11"/>
    </row>
    <row r="19" spans="1:11">
      <c r="A19" s="32"/>
      <c r="B19" s="27"/>
      <c r="C19" s="27"/>
      <c r="D19" s="27"/>
      <c r="E19" s="27"/>
      <c r="F19" s="27"/>
      <c r="G19" s="27"/>
      <c r="H19" s="9"/>
      <c r="I19" s="80"/>
      <c r="J19" s="80"/>
      <c r="K19" s="117"/>
    </row>
    <row r="20" spans="1:11">
      <c r="A20" s="24" t="s">
        <v>17</v>
      </c>
      <c r="B20" s="31"/>
      <c r="C20" s="31"/>
      <c r="D20" s="48">
        <f>D7+D15+D18</f>
        <v>57693.770000000055</v>
      </c>
      <c r="E20" s="31"/>
      <c r="F20" s="31"/>
      <c r="G20" s="48">
        <f>G15+G18</f>
        <v>16539.130000000016</v>
      </c>
      <c r="H20" s="9"/>
      <c r="I20" s="20" t="s">
        <v>29</v>
      </c>
      <c r="J20" s="59">
        <v>136946.04</v>
      </c>
      <c r="K20" s="60">
        <v>180011.41</v>
      </c>
    </row>
    <row r="21" spans="1:11">
      <c r="A21" s="24" t="s">
        <v>19</v>
      </c>
      <c r="B21" s="10"/>
      <c r="C21" s="10"/>
      <c r="D21" s="10"/>
      <c r="E21" s="10"/>
      <c r="F21" s="10"/>
      <c r="G21" s="10"/>
      <c r="H21" s="9"/>
      <c r="I21" s="35" t="s">
        <v>67</v>
      </c>
      <c r="J21" s="61">
        <v>17571.86</v>
      </c>
      <c r="K21" s="62">
        <v>18826.990000000002</v>
      </c>
    </row>
    <row r="22" spans="1:11">
      <c r="A22" s="25" t="s">
        <v>61</v>
      </c>
      <c r="B22" s="27"/>
      <c r="C22" s="27"/>
      <c r="D22" s="27"/>
      <c r="E22" s="27"/>
      <c r="F22" s="27"/>
      <c r="G22" s="27"/>
      <c r="H22" s="9"/>
      <c r="I22" s="20" t="s">
        <v>31</v>
      </c>
      <c r="J22" s="59">
        <v>101276.34</v>
      </c>
      <c r="K22" s="60">
        <v>100726.43</v>
      </c>
    </row>
    <row r="23" spans="1:11">
      <c r="A23" s="25" t="s">
        <v>62</v>
      </c>
      <c r="B23" s="27"/>
      <c r="C23" s="27"/>
      <c r="D23" s="27">
        <v>75735.73</v>
      </c>
      <c r="E23" s="27"/>
      <c r="F23" s="27"/>
      <c r="G23" s="27">
        <v>60402.42</v>
      </c>
      <c r="H23" s="9"/>
      <c r="I23" s="20" t="s">
        <v>33</v>
      </c>
      <c r="J23" s="59">
        <v>20078.009999999998</v>
      </c>
      <c r="K23" s="60">
        <v>36628.03</v>
      </c>
    </row>
    <row r="24" spans="1:11">
      <c r="A24" s="25" t="s">
        <v>63</v>
      </c>
      <c r="B24" s="27"/>
      <c r="C24" s="27"/>
      <c r="D24" s="27">
        <v>80140.78</v>
      </c>
      <c r="E24" s="27"/>
      <c r="F24" s="27"/>
      <c r="G24" s="27">
        <v>70586.7</v>
      </c>
      <c r="H24" s="9"/>
      <c r="I24" s="20" t="s">
        <v>34</v>
      </c>
      <c r="J24" s="59">
        <v>19954.849999999999</v>
      </c>
      <c r="K24" s="60">
        <v>49423.14</v>
      </c>
    </row>
    <row r="25" spans="1:11">
      <c r="A25" s="25" t="s">
        <v>186</v>
      </c>
      <c r="B25" s="27"/>
      <c r="C25" s="27"/>
      <c r="D25" s="26">
        <v>2053.4</v>
      </c>
      <c r="E25" s="27"/>
      <c r="F25" s="27"/>
      <c r="G25" s="26">
        <v>0</v>
      </c>
      <c r="H25" s="9"/>
      <c r="I25" s="20" t="s">
        <v>68</v>
      </c>
      <c r="J25" s="63">
        <v>198103.53</v>
      </c>
      <c r="K25" s="64">
        <v>824350.51</v>
      </c>
    </row>
    <row r="26" spans="1:11">
      <c r="A26" s="25" t="s">
        <v>64</v>
      </c>
      <c r="B26" s="27"/>
      <c r="C26" s="27"/>
      <c r="D26" s="34">
        <v>18224.95</v>
      </c>
      <c r="E26" s="27"/>
      <c r="F26" s="27"/>
      <c r="G26" s="34">
        <v>18587.47</v>
      </c>
      <c r="H26" s="9"/>
      <c r="I26" s="27"/>
      <c r="J26" s="65">
        <f>SUM(J20:J25)</f>
        <v>493930.63</v>
      </c>
      <c r="K26" s="66">
        <f>SUM(K20:K25)</f>
        <v>1209966.51</v>
      </c>
    </row>
    <row r="27" spans="1:11">
      <c r="A27" s="32"/>
      <c r="B27" s="27"/>
      <c r="C27" s="27"/>
      <c r="D27" s="37">
        <f>SUM(D23:D26)</f>
        <v>176154.86000000002</v>
      </c>
      <c r="E27" s="27"/>
      <c r="F27" s="27"/>
      <c r="G27" s="37">
        <f>SUM(G23:G26)</f>
        <v>149576.59</v>
      </c>
      <c r="H27" s="9"/>
      <c r="K27" s="117"/>
    </row>
    <row r="28" spans="1:11">
      <c r="A28" s="24" t="s">
        <v>21</v>
      </c>
      <c r="B28" s="10"/>
      <c r="C28" s="10"/>
      <c r="D28" s="38" t="s">
        <v>2</v>
      </c>
      <c r="E28" s="10"/>
      <c r="F28" s="10"/>
      <c r="G28" s="38" t="s">
        <v>2</v>
      </c>
      <c r="H28" s="9"/>
      <c r="I28" s="27"/>
      <c r="J28" s="61"/>
      <c r="K28" s="62"/>
    </row>
    <row r="29" spans="1:11">
      <c r="A29" s="24" t="s">
        <v>23</v>
      </c>
      <c r="B29" s="10"/>
      <c r="C29" s="10"/>
      <c r="D29" s="10">
        <v>566867.59</v>
      </c>
      <c r="E29" s="10"/>
      <c r="F29" s="10"/>
      <c r="G29" s="10">
        <v>565581.56000000006</v>
      </c>
      <c r="H29" s="9"/>
      <c r="I29" s="20"/>
      <c r="J29" s="59"/>
      <c r="K29" s="60"/>
    </row>
    <row r="30" spans="1:11">
      <c r="A30" s="24" t="s">
        <v>165</v>
      </c>
      <c r="B30" s="10"/>
      <c r="C30" s="10"/>
      <c r="D30" s="10">
        <v>2854.18</v>
      </c>
      <c r="E30" s="10"/>
      <c r="F30" s="10"/>
      <c r="G30" s="10">
        <v>2854.17</v>
      </c>
      <c r="H30" s="9"/>
      <c r="I30" s="20"/>
      <c r="J30" s="59"/>
      <c r="K30" s="60"/>
    </row>
    <row r="31" spans="1:11">
      <c r="A31" s="39" t="s">
        <v>65</v>
      </c>
      <c r="B31" s="40"/>
      <c r="C31" s="10"/>
      <c r="D31" s="10">
        <v>101942.93</v>
      </c>
      <c r="E31" s="40"/>
      <c r="F31" s="10"/>
      <c r="G31" s="10">
        <v>107892.93</v>
      </c>
      <c r="H31" s="9"/>
      <c r="I31" s="20"/>
      <c r="J31" s="59"/>
      <c r="K31" s="60"/>
    </row>
    <row r="32" spans="1:11">
      <c r="A32" s="24" t="s">
        <v>25</v>
      </c>
      <c r="B32" s="10"/>
      <c r="C32" s="10" t="s">
        <v>2</v>
      </c>
      <c r="D32" s="41">
        <v>7791.69</v>
      </c>
      <c r="E32" s="10"/>
      <c r="F32" s="10" t="s">
        <v>2</v>
      </c>
      <c r="G32" s="41">
        <v>11970.6</v>
      </c>
      <c r="H32" s="9"/>
      <c r="I32" s="20"/>
      <c r="J32" s="59"/>
      <c r="K32" s="60"/>
    </row>
    <row r="33" spans="1:11">
      <c r="A33" s="9"/>
      <c r="B33" s="10"/>
      <c r="C33" s="10"/>
      <c r="D33" s="41">
        <f>SUM(D29:D32)</f>
        <v>679456.3899999999</v>
      </c>
      <c r="E33" s="10"/>
      <c r="F33" s="10"/>
      <c r="G33" s="41">
        <f>SUM(G29:G32)</f>
        <v>688299.26000000013</v>
      </c>
      <c r="H33" s="9"/>
      <c r="I33" s="20"/>
      <c r="J33" s="59"/>
      <c r="K33" s="60"/>
    </row>
    <row r="34" spans="1:11">
      <c r="A34" s="24" t="s">
        <v>28</v>
      </c>
      <c r="B34" s="10"/>
      <c r="C34" s="10"/>
      <c r="D34" s="10"/>
      <c r="E34" s="10"/>
      <c r="F34" s="10"/>
      <c r="G34" s="10"/>
      <c r="H34" s="9"/>
      <c r="I34" s="27"/>
      <c r="J34" s="61"/>
      <c r="K34" s="62"/>
    </row>
    <row r="35" spans="1:11">
      <c r="A35" s="24" t="s">
        <v>30</v>
      </c>
      <c r="B35" s="10"/>
      <c r="C35" s="10"/>
      <c r="D35" s="10">
        <v>5818.84</v>
      </c>
      <c r="E35" s="10"/>
      <c r="F35" s="10"/>
      <c r="G35" s="10">
        <v>2342.54</v>
      </c>
      <c r="H35" s="9"/>
      <c r="I35" s="20"/>
      <c r="J35" s="67"/>
      <c r="K35" s="68"/>
    </row>
    <row r="36" spans="1:11">
      <c r="A36" s="24" t="s">
        <v>32</v>
      </c>
      <c r="B36" s="10"/>
      <c r="C36" s="10"/>
      <c r="D36" s="41">
        <v>40228.6</v>
      </c>
      <c r="E36" s="10"/>
      <c r="F36" s="10"/>
      <c r="G36" s="41">
        <v>48507.64</v>
      </c>
      <c r="H36" s="9"/>
      <c r="I36" s="10"/>
      <c r="J36" s="59"/>
      <c r="K36" s="60"/>
    </row>
    <row r="37" spans="1:11">
      <c r="A37" s="9"/>
      <c r="B37" s="10"/>
      <c r="C37" s="10"/>
      <c r="D37" s="43">
        <f>SUM(D35:D36)</f>
        <v>46047.44</v>
      </c>
      <c r="E37" s="10"/>
      <c r="F37" s="10"/>
      <c r="G37" s="43">
        <f>SUM(G35:G36)</f>
        <v>50850.18</v>
      </c>
      <c r="H37" s="32"/>
      <c r="I37" s="27"/>
      <c r="J37" s="61"/>
      <c r="K37" s="62"/>
    </row>
    <row r="38" spans="1:11">
      <c r="A38" s="24" t="s">
        <v>66</v>
      </c>
      <c r="B38" s="10"/>
      <c r="C38" s="10"/>
      <c r="D38" s="43">
        <f>D27+D33+D37</f>
        <v>901658.69</v>
      </c>
      <c r="E38" s="10"/>
      <c r="F38" s="10"/>
      <c r="G38" s="43">
        <f>G27+G33+G35+G36</f>
        <v>888726.03000000014</v>
      </c>
      <c r="H38" s="32"/>
      <c r="I38" s="27"/>
      <c r="J38" s="61"/>
      <c r="K38" s="62"/>
    </row>
    <row r="39" spans="1:11">
      <c r="A39" s="9"/>
      <c r="B39" s="10"/>
      <c r="C39" s="10"/>
      <c r="D39" s="10"/>
      <c r="E39" s="10"/>
      <c r="F39" s="10"/>
      <c r="G39" s="10"/>
      <c r="H39" s="32"/>
      <c r="I39" s="27"/>
      <c r="J39" s="61"/>
      <c r="K39" s="62"/>
    </row>
    <row r="40" spans="1:11">
      <c r="A40" s="24" t="s">
        <v>37</v>
      </c>
      <c r="B40" s="10"/>
      <c r="C40" s="10"/>
      <c r="D40" s="36">
        <f>D20+D38</f>
        <v>959352.46</v>
      </c>
      <c r="E40" s="10"/>
      <c r="F40" s="10"/>
      <c r="G40" s="36">
        <f>G38+G20+G7</f>
        <v>956125.91000000015</v>
      </c>
      <c r="H40" s="32"/>
      <c r="I40" s="20" t="s">
        <v>38</v>
      </c>
      <c r="J40" s="113">
        <f>J13+J26</f>
        <v>959352.46</v>
      </c>
      <c r="K40" s="115">
        <f>K13+K26</f>
        <v>956125.91</v>
      </c>
    </row>
    <row r="41" spans="1:11">
      <c r="A41" s="9" t="s">
        <v>166</v>
      </c>
      <c r="B41" s="10"/>
      <c r="C41" s="10"/>
      <c r="D41" s="36"/>
      <c r="E41" s="10"/>
      <c r="F41" s="10"/>
      <c r="G41" s="36"/>
      <c r="H41" s="32"/>
      <c r="I41" s="10" t="s">
        <v>167</v>
      </c>
      <c r="J41" s="61"/>
      <c r="K41" s="62"/>
    </row>
    <row r="42" spans="1:11">
      <c r="A42" s="9"/>
      <c r="B42" s="10"/>
      <c r="C42" s="10"/>
      <c r="D42" s="10"/>
      <c r="E42" s="10"/>
      <c r="F42" s="10"/>
      <c r="G42" s="10"/>
      <c r="H42" s="32"/>
      <c r="I42" s="27"/>
      <c r="J42" s="61"/>
      <c r="K42" s="62"/>
    </row>
    <row r="43" spans="1:11">
      <c r="A43" s="118" t="s">
        <v>168</v>
      </c>
      <c r="B43" s="80"/>
      <c r="C43" s="80"/>
      <c r="D43" s="121">
        <v>0</v>
      </c>
      <c r="E43" s="80"/>
      <c r="F43" s="80"/>
      <c r="G43" s="121">
        <v>111</v>
      </c>
      <c r="H43" s="32"/>
      <c r="I43" s="120" t="s">
        <v>168</v>
      </c>
      <c r="J43" s="121">
        <v>0</v>
      </c>
      <c r="K43" s="119">
        <v>111</v>
      </c>
    </row>
    <row r="44" spans="1:11">
      <c r="A44" s="44"/>
      <c r="B44" s="45"/>
      <c r="C44" s="45"/>
      <c r="D44" s="45"/>
      <c r="E44" s="45"/>
      <c r="F44" s="45"/>
      <c r="G44" s="45"/>
      <c r="H44" s="44"/>
      <c r="I44" s="27"/>
      <c r="J44" s="61"/>
      <c r="K44" s="62"/>
    </row>
    <row r="45" spans="1:11">
      <c r="A45" s="50"/>
      <c r="B45" s="14" t="s">
        <v>39</v>
      </c>
      <c r="C45" s="13"/>
      <c r="D45" s="13"/>
      <c r="E45" s="13"/>
      <c r="F45" s="13"/>
      <c r="G45" s="13"/>
      <c r="H45" s="132"/>
      <c r="I45" s="141" t="s">
        <v>40</v>
      </c>
      <c r="J45" s="141"/>
      <c r="K45" s="142"/>
    </row>
    <row r="46" spans="1:11">
      <c r="A46" s="24" t="s">
        <v>41</v>
      </c>
      <c r="B46" s="51"/>
      <c r="C46" s="51"/>
      <c r="D46" s="16" t="s">
        <v>2</v>
      </c>
      <c r="E46" s="52" t="s">
        <v>185</v>
      </c>
      <c r="F46" s="16" t="s">
        <v>2</v>
      </c>
      <c r="G46" s="52" t="s">
        <v>164</v>
      </c>
      <c r="H46" s="4" t="s">
        <v>2</v>
      </c>
      <c r="I46" s="16" t="s">
        <v>2</v>
      </c>
      <c r="J46" s="72" t="s">
        <v>185</v>
      </c>
      <c r="K46" s="73" t="s">
        <v>164</v>
      </c>
    </row>
    <row r="47" spans="1:11">
      <c r="A47" s="24" t="s">
        <v>42</v>
      </c>
      <c r="B47" s="51"/>
      <c r="C47" s="51"/>
      <c r="D47" s="10"/>
      <c r="E47" s="10">
        <v>1415861.05</v>
      </c>
      <c r="F47" s="10"/>
      <c r="G47" s="10">
        <v>1277347.1599999999</v>
      </c>
      <c r="H47" s="1"/>
      <c r="I47" s="20" t="s">
        <v>43</v>
      </c>
      <c r="J47" s="59">
        <f>E64</f>
        <v>219262.43000000005</v>
      </c>
      <c r="K47" s="60">
        <v>189967.33</v>
      </c>
    </row>
    <row r="48" spans="1:11">
      <c r="A48" s="9" t="s">
        <v>44</v>
      </c>
      <c r="B48" s="51"/>
      <c r="C48" s="51"/>
      <c r="D48" s="10"/>
      <c r="E48" s="41">
        <v>956837.36</v>
      </c>
      <c r="F48" s="10"/>
      <c r="G48" s="41">
        <v>852398.97</v>
      </c>
      <c r="H48" s="1"/>
      <c r="I48" s="20" t="s">
        <v>69</v>
      </c>
      <c r="J48" s="59">
        <v>-603840.6</v>
      </c>
      <c r="K48" s="60">
        <v>-793807.93</v>
      </c>
    </row>
    <row r="49" spans="1:13">
      <c r="A49" s="9"/>
      <c r="B49" s="51"/>
      <c r="C49" s="51"/>
      <c r="D49" s="10"/>
      <c r="E49" s="10">
        <f>E47-E48</f>
        <v>459023.69000000006</v>
      </c>
      <c r="F49" s="10"/>
      <c r="G49" s="10">
        <f>G47-G48</f>
        <v>424948.18999999994</v>
      </c>
      <c r="H49" s="1"/>
      <c r="I49" s="20" t="s">
        <v>45</v>
      </c>
      <c r="J49" s="59">
        <v>55635.74</v>
      </c>
      <c r="K49" s="60">
        <v>0</v>
      </c>
    </row>
    <row r="50" spans="1:13">
      <c r="A50" s="24" t="s">
        <v>46</v>
      </c>
      <c r="B50" s="51"/>
      <c r="C50" s="51"/>
      <c r="D50" s="10"/>
      <c r="E50" s="41">
        <v>0</v>
      </c>
      <c r="F50" s="10"/>
      <c r="G50" s="41">
        <v>19649.189999999999</v>
      </c>
      <c r="H50" s="1"/>
      <c r="I50" s="20" t="s">
        <v>70</v>
      </c>
      <c r="J50" s="113">
        <f>SUM(J47:J49)</f>
        <v>-328942.42999999993</v>
      </c>
      <c r="K50" s="115">
        <v>-603840.60000000009</v>
      </c>
    </row>
    <row r="51" spans="1:13">
      <c r="A51" s="24" t="s">
        <v>47</v>
      </c>
      <c r="B51" s="51"/>
      <c r="C51" s="51"/>
      <c r="D51" s="10"/>
      <c r="E51" s="10">
        <f>E49+E50</f>
        <v>459023.69000000006</v>
      </c>
      <c r="F51" s="10"/>
      <c r="G51" s="10">
        <f>G49+G50</f>
        <v>444597.37999999995</v>
      </c>
      <c r="H51" s="1"/>
      <c r="I51" s="20"/>
      <c r="J51" s="10"/>
      <c r="K51" s="57"/>
    </row>
    <row r="52" spans="1:13">
      <c r="A52" s="24" t="s">
        <v>48</v>
      </c>
      <c r="B52" s="51"/>
      <c r="C52" s="51"/>
      <c r="D52" s="10">
        <v>56817.32</v>
      </c>
      <c r="E52" s="10"/>
      <c r="F52" s="10">
        <v>52128.6</v>
      </c>
      <c r="G52" s="10"/>
      <c r="H52" s="1"/>
      <c r="I52" s="38" t="s">
        <v>184</v>
      </c>
      <c r="J52" s="10"/>
      <c r="K52" s="55" t="s">
        <v>2</v>
      </c>
    </row>
    <row r="53" spans="1:13">
      <c r="A53" s="24" t="s">
        <v>188</v>
      </c>
      <c r="B53" s="51"/>
      <c r="C53" s="51"/>
      <c r="D53" s="41">
        <v>186966.59</v>
      </c>
      <c r="E53" s="10">
        <f>D52+D53</f>
        <v>243783.91</v>
      </c>
      <c r="F53" s="41">
        <v>196266.86</v>
      </c>
      <c r="G53" s="10">
        <f>F52+F53</f>
        <v>248395.46</v>
      </c>
      <c r="H53" s="1"/>
      <c r="I53" s="38" t="s">
        <v>72</v>
      </c>
      <c r="J53" s="10"/>
      <c r="K53" s="56"/>
    </row>
    <row r="54" spans="1:13">
      <c r="A54" s="24" t="s">
        <v>50</v>
      </c>
      <c r="B54" s="51"/>
      <c r="C54" s="51"/>
      <c r="D54" s="10"/>
      <c r="E54" s="10">
        <f>E51-E53</f>
        <v>215239.78000000006</v>
      </c>
      <c r="F54" s="10"/>
      <c r="G54" s="10">
        <f>G51-F52-F53</f>
        <v>196201.91999999998</v>
      </c>
      <c r="H54" s="1"/>
      <c r="I54" s="40" t="s">
        <v>73</v>
      </c>
      <c r="J54" s="10"/>
      <c r="K54" s="42"/>
    </row>
    <row r="55" spans="1:13">
      <c r="A55" s="53" t="s">
        <v>190</v>
      </c>
      <c r="B55" s="51"/>
      <c r="C55" s="51"/>
      <c r="D55" s="10">
        <v>0</v>
      </c>
      <c r="E55" s="10"/>
      <c r="F55" s="10">
        <v>0</v>
      </c>
      <c r="G55" s="10"/>
      <c r="H55" s="1"/>
      <c r="I55" s="38" t="s">
        <v>74</v>
      </c>
      <c r="J55" s="10"/>
      <c r="K55" s="11"/>
    </row>
    <row r="56" spans="1:13">
      <c r="A56" s="24" t="s">
        <v>189</v>
      </c>
      <c r="B56" s="51"/>
      <c r="C56" s="51"/>
      <c r="D56" s="41">
        <v>481.93</v>
      </c>
      <c r="E56" s="41">
        <f>D55-D56</f>
        <v>-481.93</v>
      </c>
      <c r="F56" s="41">
        <v>0</v>
      </c>
      <c r="G56" s="41">
        <f>F55-F56</f>
        <v>0</v>
      </c>
      <c r="H56" s="1"/>
      <c r="I56" s="80"/>
      <c r="J56" s="10"/>
      <c r="K56" s="11"/>
      <c r="M56" s="126"/>
    </row>
    <row r="57" spans="1:13">
      <c r="A57" s="24" t="s">
        <v>53</v>
      </c>
      <c r="B57" s="51"/>
      <c r="C57" s="51"/>
      <c r="D57" s="10"/>
      <c r="E57" s="10">
        <f>E54+D55-D56</f>
        <v>214757.85000000006</v>
      </c>
      <c r="F57" s="10"/>
      <c r="G57" s="10">
        <f>G54+F55-F56</f>
        <v>196201.91999999998</v>
      </c>
      <c r="H57" s="1"/>
      <c r="I57" s="40" t="s">
        <v>75</v>
      </c>
      <c r="J57" s="10"/>
      <c r="K57" s="11"/>
    </row>
    <row r="58" spans="1:13">
      <c r="A58" s="24" t="s">
        <v>81</v>
      </c>
      <c r="B58" s="51"/>
      <c r="C58" s="51"/>
      <c r="D58" s="41">
        <v>21697.51</v>
      </c>
      <c r="E58" s="10"/>
      <c r="F58" s="41">
        <v>1811.49</v>
      </c>
      <c r="G58" s="10"/>
      <c r="H58" s="1"/>
      <c r="I58" s="40" t="s">
        <v>77</v>
      </c>
      <c r="J58" s="10"/>
      <c r="K58" s="11"/>
    </row>
    <row r="59" spans="1:13">
      <c r="A59" s="24" t="s">
        <v>82</v>
      </c>
      <c r="B59" s="51"/>
      <c r="C59" s="51"/>
      <c r="D59" s="10"/>
      <c r="E59" s="10"/>
      <c r="F59" s="10"/>
      <c r="G59" s="10"/>
      <c r="H59" s="1"/>
      <c r="I59" s="38" t="s">
        <v>76</v>
      </c>
      <c r="J59" s="10"/>
      <c r="K59" s="11"/>
    </row>
    <row r="60" spans="1:13" hidden="1">
      <c r="A60" s="24" t="s">
        <v>83</v>
      </c>
      <c r="B60" s="51"/>
      <c r="C60" s="51"/>
      <c r="D60" s="10"/>
      <c r="E60" s="10"/>
      <c r="F60" s="10"/>
      <c r="G60" s="10"/>
      <c r="H60" s="1"/>
      <c r="I60" s="40" t="s">
        <v>76</v>
      </c>
      <c r="J60" s="10"/>
      <c r="K60" s="11"/>
    </row>
    <row r="61" spans="1:13">
      <c r="A61" s="24" t="s">
        <v>84</v>
      </c>
      <c r="B61" s="51"/>
      <c r="C61" s="51"/>
      <c r="D61" s="10">
        <v>17192.93</v>
      </c>
      <c r="E61" s="10"/>
      <c r="F61" s="10">
        <v>8046.08</v>
      </c>
      <c r="G61" s="10"/>
      <c r="H61" s="1"/>
      <c r="I61" s="80"/>
      <c r="J61" s="10"/>
      <c r="K61" s="11"/>
    </row>
    <row r="62" spans="1:13">
      <c r="A62" s="24" t="s">
        <v>85</v>
      </c>
      <c r="B62" s="51"/>
      <c r="C62" s="51"/>
      <c r="D62" s="10">
        <v>0</v>
      </c>
      <c r="E62" s="10"/>
      <c r="F62" s="10">
        <v>0</v>
      </c>
      <c r="G62" s="10"/>
      <c r="H62" s="1"/>
      <c r="I62" s="58" t="s">
        <v>79</v>
      </c>
      <c r="J62" s="10"/>
      <c r="K62" s="11"/>
    </row>
    <row r="63" spans="1:13">
      <c r="A63" s="24" t="s">
        <v>86</v>
      </c>
      <c r="B63" s="51"/>
      <c r="C63" s="51"/>
      <c r="D63" s="41">
        <v>0</v>
      </c>
      <c r="E63" s="41">
        <f>D58-D61</f>
        <v>4504.5799999999981</v>
      </c>
      <c r="F63" s="41">
        <v>0</v>
      </c>
      <c r="G63" s="41">
        <f>F58-F61</f>
        <v>-6234.59</v>
      </c>
      <c r="H63" s="1"/>
      <c r="I63" s="38" t="s">
        <v>78</v>
      </c>
      <c r="J63" s="10"/>
      <c r="K63" s="11"/>
    </row>
    <row r="64" spans="1:13">
      <c r="A64" s="24" t="s">
        <v>54</v>
      </c>
      <c r="B64" s="51"/>
      <c r="C64" s="51"/>
      <c r="D64" s="10"/>
      <c r="E64" s="36">
        <f>E57+E63</f>
        <v>219262.43000000005</v>
      </c>
      <c r="F64" s="10"/>
      <c r="G64" s="36">
        <f>G57+G63</f>
        <v>189967.33</v>
      </c>
      <c r="H64" s="1"/>
      <c r="I64" s="10" t="s">
        <v>187</v>
      </c>
      <c r="J64" s="10"/>
      <c r="K64" s="11"/>
    </row>
    <row r="65" spans="1:11" hidden="1">
      <c r="A65" s="50"/>
      <c r="B65" s="13"/>
      <c r="C65" s="13"/>
      <c r="D65" s="13"/>
      <c r="E65" s="13"/>
      <c r="F65" s="13"/>
      <c r="G65" s="13"/>
      <c r="H65" s="1"/>
      <c r="I65" s="2"/>
      <c r="J65" s="2"/>
      <c r="K65" s="3"/>
    </row>
    <row r="66" spans="1:11" ht="24" customHeight="1">
      <c r="A66" s="122"/>
      <c r="B66" s="80"/>
      <c r="C66" s="80"/>
      <c r="D66" s="80"/>
      <c r="E66" s="80"/>
      <c r="F66" s="80"/>
      <c r="G66" s="80"/>
      <c r="H66" s="122"/>
      <c r="I66" s="80"/>
      <c r="J66" s="80"/>
      <c r="K66" s="117"/>
    </row>
    <row r="67" spans="1:11" hidden="1">
      <c r="A67" s="122"/>
      <c r="B67" s="80"/>
      <c r="C67" s="80"/>
      <c r="D67" s="80"/>
      <c r="E67" s="80"/>
      <c r="F67" s="80"/>
      <c r="G67" s="80"/>
      <c r="H67" s="122"/>
      <c r="I67" s="80"/>
      <c r="J67" s="80"/>
      <c r="K67" s="117"/>
    </row>
    <row r="68" spans="1:11" hidden="1">
      <c r="A68" s="122"/>
      <c r="B68" s="80"/>
      <c r="C68" s="80"/>
      <c r="D68" s="80"/>
      <c r="E68" s="80"/>
      <c r="F68" s="80"/>
      <c r="G68" s="80"/>
      <c r="H68" s="122"/>
      <c r="I68" s="80"/>
      <c r="J68" s="80"/>
      <c r="K68" s="117"/>
    </row>
    <row r="69" spans="1:11" hidden="1">
      <c r="A69" s="122"/>
      <c r="B69" s="80"/>
      <c r="C69" s="80"/>
      <c r="D69" s="80"/>
      <c r="E69" s="80"/>
      <c r="F69" s="80"/>
      <c r="G69" s="80"/>
      <c r="H69" s="122"/>
      <c r="I69" s="80"/>
      <c r="J69" s="80"/>
      <c r="K69" s="117"/>
    </row>
    <row r="70" spans="1:11" ht="13.5" customHeight="1">
      <c r="A70" s="123"/>
      <c r="B70" s="124"/>
      <c r="C70" s="124"/>
      <c r="D70" s="124"/>
      <c r="E70" s="124"/>
      <c r="F70" s="124"/>
      <c r="G70" s="124"/>
      <c r="H70" s="123"/>
      <c r="I70" s="124"/>
      <c r="J70" s="124"/>
      <c r="K70" s="125"/>
    </row>
    <row r="71" spans="1:11">
      <c r="B71" s="21" t="s">
        <v>191</v>
      </c>
      <c r="C71" s="21"/>
      <c r="D71" s="21"/>
      <c r="E71" s="21"/>
      <c r="F71" s="21"/>
      <c r="G71" s="21"/>
      <c r="H71" s="21"/>
      <c r="I71" s="21"/>
    </row>
    <row r="72" spans="1:11">
      <c r="B72" s="77" t="s">
        <v>192</v>
      </c>
      <c r="C72" s="78"/>
      <c r="D72" s="78"/>
      <c r="E72" s="79"/>
      <c r="F72" s="76"/>
      <c r="G72" s="76"/>
      <c r="H72" s="76"/>
      <c r="I72" s="80"/>
    </row>
    <row r="73" spans="1:11">
      <c r="C73" s="79"/>
      <c r="D73" s="79"/>
      <c r="E73" s="79"/>
      <c r="F73" s="76"/>
      <c r="G73" s="76"/>
      <c r="H73" s="76"/>
      <c r="I73" s="76"/>
    </row>
    <row r="74" spans="1:11">
      <c r="B74" s="138"/>
      <c r="C74" s="138"/>
      <c r="D74" s="138"/>
      <c r="E74" s="138"/>
      <c r="F74" s="76"/>
      <c r="G74" s="76"/>
      <c r="H74" s="76"/>
      <c r="I74" s="76"/>
    </row>
    <row r="75" spans="1:11">
      <c r="A75" s="76"/>
      <c r="B75" s="81"/>
      <c r="C75" s="81"/>
      <c r="D75" s="81"/>
      <c r="E75" s="81"/>
      <c r="F75" s="76"/>
      <c r="G75" s="82"/>
      <c r="H75" s="76"/>
      <c r="I75" s="76"/>
    </row>
    <row r="76" spans="1:11">
      <c r="A76" s="83"/>
      <c r="B76" s="81"/>
      <c r="C76" s="81"/>
      <c r="D76" s="81"/>
      <c r="E76" s="81"/>
      <c r="F76" s="76"/>
      <c r="G76" s="80"/>
      <c r="H76" s="76"/>
      <c r="I76" s="76"/>
    </row>
    <row r="77" spans="1:11">
      <c r="A77" s="84"/>
      <c r="B77" s="84"/>
      <c r="C77" s="84"/>
      <c r="D77" s="85"/>
      <c r="E77" s="85"/>
      <c r="F77" s="86"/>
      <c r="G77" s="87"/>
      <c r="H77" s="76"/>
      <c r="I77" s="76"/>
    </row>
    <row r="78" spans="1:11">
      <c r="A78" s="84"/>
      <c r="B78" s="139"/>
      <c r="C78" s="139"/>
      <c r="D78" s="85"/>
      <c r="E78" s="85"/>
      <c r="F78" s="86"/>
      <c r="G78" s="80"/>
      <c r="H78" s="76"/>
      <c r="I78" s="88"/>
    </row>
    <row r="79" spans="1:11">
      <c r="A79" s="84"/>
      <c r="B79" s="139"/>
      <c r="C79" s="139"/>
      <c r="D79" s="85"/>
      <c r="E79" s="85"/>
      <c r="F79" s="86"/>
      <c r="G79" s="80"/>
      <c r="H79" s="76"/>
      <c r="I79" s="88"/>
    </row>
    <row r="80" spans="1:11">
      <c r="A80" s="84"/>
      <c r="B80" s="84"/>
      <c r="C80" s="84"/>
      <c r="D80" s="85"/>
      <c r="E80" s="89"/>
      <c r="F80" s="86"/>
      <c r="G80" s="129"/>
      <c r="H80" s="76"/>
      <c r="I80" s="92"/>
    </row>
    <row r="81" spans="1:9">
      <c r="A81" s="84"/>
      <c r="B81" s="84"/>
      <c r="C81" s="84"/>
      <c r="D81" s="84"/>
      <c r="E81" s="85"/>
      <c r="F81" s="86"/>
      <c r="G81" s="80"/>
      <c r="H81" s="76"/>
      <c r="I81" s="90"/>
    </row>
    <row r="82" spans="1:9">
      <c r="A82" s="76"/>
      <c r="B82" s="81"/>
      <c r="C82" s="81"/>
      <c r="D82" s="81"/>
      <c r="E82" s="104"/>
      <c r="F82" s="76"/>
    </row>
    <row r="83" spans="1:9">
      <c r="A83" s="84"/>
      <c r="B83" s="84"/>
      <c r="C83" s="84"/>
      <c r="D83" s="85"/>
      <c r="E83" s="85"/>
      <c r="F83" s="86"/>
    </row>
    <row r="84" spans="1:9">
      <c r="A84" s="84"/>
      <c r="B84" s="139"/>
      <c r="C84" s="139"/>
      <c r="D84" s="85"/>
      <c r="E84" s="127"/>
      <c r="F84" s="86"/>
      <c r="G84" s="87"/>
      <c r="H84" s="76"/>
      <c r="I84" s="76"/>
    </row>
    <row r="85" spans="1:9">
      <c r="A85" s="84"/>
      <c r="B85" s="84"/>
      <c r="C85" s="84"/>
      <c r="D85" s="85"/>
      <c r="E85" s="107"/>
      <c r="F85" s="86"/>
      <c r="G85" s="80"/>
      <c r="H85" s="76"/>
      <c r="I85" s="92">
        <v>0</v>
      </c>
    </row>
    <row r="86" spans="1:9">
      <c r="A86" s="76"/>
      <c r="B86" s="84"/>
      <c r="C86" s="84"/>
      <c r="D86" s="84"/>
      <c r="E86" s="107"/>
      <c r="F86" s="76"/>
      <c r="G86" s="94"/>
      <c r="H86" s="86"/>
      <c r="I86" s="76"/>
    </row>
    <row r="87" spans="1:9">
      <c r="A87" s="76"/>
      <c r="B87" s="81"/>
      <c r="C87" s="81"/>
      <c r="D87" s="81"/>
      <c r="E87" s="81"/>
      <c r="F87" s="76"/>
      <c r="G87" s="76"/>
      <c r="H87" s="76"/>
      <c r="I87" s="76"/>
    </row>
    <row r="88" spans="1:9">
      <c r="A88" s="84"/>
      <c r="B88" s="84"/>
      <c r="C88" s="84"/>
      <c r="D88" s="85"/>
      <c r="E88" s="84"/>
      <c r="F88" s="95"/>
      <c r="G88" s="76"/>
      <c r="H88" s="86"/>
      <c r="I88" s="86"/>
    </row>
    <row r="89" spans="1:9">
      <c r="A89" s="84"/>
      <c r="B89" s="139"/>
      <c r="C89" s="139"/>
      <c r="D89" s="85"/>
      <c r="E89" s="84"/>
      <c r="F89" s="95"/>
      <c r="G89" s="76"/>
      <c r="H89" s="86"/>
      <c r="I89" s="86"/>
    </row>
    <row r="90" spans="1:9">
      <c r="A90" s="84"/>
      <c r="B90" s="139"/>
      <c r="C90" s="139"/>
      <c r="D90" s="85"/>
      <c r="E90" s="84"/>
      <c r="F90" s="95"/>
      <c r="G90" s="76"/>
      <c r="H90" s="86"/>
      <c r="I90" s="86"/>
    </row>
    <row r="91" spans="1:9">
      <c r="A91" s="84"/>
      <c r="B91" s="139"/>
      <c r="C91" s="139"/>
      <c r="D91" s="85"/>
      <c r="E91" s="84"/>
      <c r="F91" s="95"/>
      <c r="G91" s="76"/>
      <c r="H91" s="86"/>
      <c r="I91" s="86"/>
    </row>
    <row r="92" spans="1:9">
      <c r="A92" s="84"/>
      <c r="B92" s="84"/>
      <c r="C92" s="84"/>
      <c r="D92" s="85"/>
      <c r="E92" s="89"/>
      <c r="F92" s="86"/>
      <c r="G92" s="94"/>
      <c r="H92" s="86"/>
      <c r="I92" s="76"/>
    </row>
    <row r="93" spans="1:9">
      <c r="B93" s="76"/>
      <c r="C93" s="83"/>
      <c r="D93" s="83"/>
      <c r="E93" s="128"/>
      <c r="F93" s="76"/>
      <c r="G93" s="94"/>
      <c r="H93" s="86"/>
      <c r="I93" s="76"/>
    </row>
    <row r="94" spans="1:9">
      <c r="A94" s="76"/>
      <c r="B94" s="81"/>
      <c r="C94" s="81"/>
      <c r="D94" s="81"/>
      <c r="E94" s="81"/>
      <c r="F94" s="76"/>
      <c r="G94" s="76"/>
      <c r="H94" s="76"/>
      <c r="I94" s="76"/>
    </row>
    <row r="95" spans="1:9">
      <c r="A95" s="84"/>
      <c r="B95" s="84"/>
      <c r="C95" s="84"/>
      <c r="D95" s="85"/>
      <c r="E95" s="84"/>
      <c r="F95" s="86"/>
      <c r="G95" s="76"/>
      <c r="H95" s="76"/>
      <c r="I95" s="76"/>
    </row>
    <row r="96" spans="1:9">
      <c r="A96" s="84"/>
      <c r="B96" s="84"/>
      <c r="C96" s="84"/>
      <c r="D96" s="85"/>
      <c r="E96" s="84"/>
      <c r="F96" s="86"/>
      <c r="G96" s="76"/>
      <c r="H96" s="76"/>
      <c r="I96" s="76"/>
    </row>
    <row r="97" spans="1:9">
      <c r="A97" s="84"/>
      <c r="B97" s="84"/>
      <c r="C97" s="84"/>
      <c r="D97" s="85"/>
      <c r="E97" s="84"/>
      <c r="F97" s="86"/>
      <c r="G97" s="76"/>
      <c r="H97" s="76"/>
      <c r="I97" s="76"/>
    </row>
    <row r="98" spans="1:9">
      <c r="A98" s="84"/>
      <c r="B98" s="84"/>
      <c r="C98" s="84"/>
      <c r="D98" s="85"/>
      <c r="E98" s="84"/>
      <c r="F98" s="86"/>
      <c r="G98" s="76"/>
      <c r="H98" s="76"/>
      <c r="I98" s="76"/>
    </row>
    <row r="99" spans="1:9">
      <c r="A99" s="84"/>
      <c r="B99" s="84"/>
      <c r="C99" s="84"/>
      <c r="D99" s="85"/>
      <c r="E99" s="84"/>
      <c r="F99" s="76"/>
      <c r="G99" s="76"/>
      <c r="H99" s="76"/>
      <c r="I99" s="76"/>
    </row>
    <row r="100" spans="1:9">
      <c r="A100" s="84"/>
      <c r="B100" s="84"/>
      <c r="C100" s="84"/>
      <c r="E100" s="84"/>
      <c r="F100" s="86"/>
      <c r="G100" s="76"/>
      <c r="H100" s="76"/>
      <c r="I100" s="76"/>
    </row>
    <row r="101" spans="1:9">
      <c r="A101" s="84"/>
      <c r="B101" s="84"/>
      <c r="C101" s="84"/>
      <c r="E101" s="84"/>
      <c r="F101" s="86"/>
      <c r="G101" s="76"/>
      <c r="H101" s="76"/>
      <c r="I101" s="76"/>
    </row>
    <row r="102" spans="1:9">
      <c r="A102" s="84"/>
      <c r="B102" s="84"/>
      <c r="C102" s="84"/>
      <c r="D102" s="85"/>
      <c r="E102" s="84"/>
      <c r="F102" s="86"/>
      <c r="G102" s="76"/>
      <c r="H102" s="76"/>
      <c r="I102" s="76"/>
    </row>
    <row r="103" spans="1:9">
      <c r="A103" s="84"/>
      <c r="B103" s="84"/>
      <c r="C103" s="84"/>
      <c r="D103" s="85"/>
      <c r="E103" s="84"/>
      <c r="F103" s="86"/>
      <c r="G103" s="76"/>
      <c r="H103" s="76"/>
      <c r="I103" s="76"/>
    </row>
    <row r="104" spans="1:9">
      <c r="A104" s="84"/>
      <c r="B104" s="84"/>
      <c r="C104" s="84"/>
      <c r="D104" s="85"/>
      <c r="E104" s="84"/>
      <c r="F104" s="86"/>
      <c r="G104" s="76"/>
      <c r="H104" s="76"/>
      <c r="I104" s="76"/>
    </row>
    <row r="105" spans="1:9">
      <c r="A105" s="84"/>
      <c r="B105" s="84"/>
      <c r="C105" s="84"/>
      <c r="E105" s="84"/>
      <c r="F105" s="86"/>
      <c r="G105" s="76"/>
      <c r="H105" s="76"/>
      <c r="I105" s="76"/>
    </row>
    <row r="106" spans="1:9">
      <c r="A106" s="84"/>
      <c r="B106" s="84"/>
      <c r="C106" s="84"/>
      <c r="D106" s="85"/>
      <c r="E106" s="84"/>
      <c r="F106" s="86"/>
      <c r="G106" s="76"/>
      <c r="H106" s="76"/>
      <c r="I106" s="76"/>
    </row>
    <row r="107" spans="1:9">
      <c r="A107" s="84"/>
      <c r="B107" s="84"/>
      <c r="C107" s="84"/>
      <c r="E107" s="84"/>
      <c r="F107" s="86"/>
      <c r="G107" s="76"/>
      <c r="H107" s="76"/>
      <c r="I107" s="76"/>
    </row>
    <row r="108" spans="1:9">
      <c r="A108" s="84"/>
      <c r="B108" s="139"/>
      <c r="C108" s="139"/>
      <c r="E108" s="84"/>
      <c r="F108" s="86"/>
      <c r="G108" s="76"/>
      <c r="H108" s="76"/>
      <c r="I108" s="76"/>
    </row>
    <row r="109" spans="1:9">
      <c r="A109" s="84"/>
      <c r="B109" s="84"/>
      <c r="C109" s="84"/>
      <c r="E109" s="84"/>
      <c r="F109" s="86"/>
      <c r="G109" s="76"/>
      <c r="H109" s="76"/>
      <c r="I109" s="76"/>
    </row>
    <row r="110" spans="1:9">
      <c r="A110" s="84"/>
      <c r="B110" s="84"/>
      <c r="C110" s="84"/>
      <c r="D110" s="84"/>
      <c r="E110" s="84"/>
      <c r="F110" s="86"/>
      <c r="G110" s="76"/>
      <c r="H110" s="76"/>
      <c r="I110" s="76"/>
    </row>
    <row r="111" spans="1:9">
      <c r="A111" s="84"/>
      <c r="B111" s="84"/>
      <c r="C111" s="84"/>
      <c r="D111" s="84"/>
      <c r="E111" s="84"/>
      <c r="F111" s="86"/>
      <c r="G111" s="76"/>
      <c r="H111" s="76"/>
      <c r="I111" s="76"/>
    </row>
    <row r="112" spans="1:9">
      <c r="A112" s="84"/>
      <c r="B112" s="84"/>
      <c r="C112" s="84"/>
      <c r="D112" s="84"/>
      <c r="E112" s="84"/>
      <c r="F112" s="86"/>
      <c r="G112" s="76"/>
      <c r="H112" s="76"/>
      <c r="I112" s="76"/>
    </row>
    <row r="113" spans="1:9">
      <c r="A113" s="84"/>
      <c r="B113" s="84"/>
      <c r="C113" s="84"/>
      <c r="E113" s="84"/>
      <c r="F113" s="86"/>
      <c r="G113" s="76"/>
      <c r="H113" s="76"/>
      <c r="I113" s="76"/>
    </row>
    <row r="114" spans="1:9">
      <c r="A114" s="84"/>
      <c r="B114" s="84"/>
      <c r="C114" s="84"/>
      <c r="D114" s="85"/>
      <c r="E114" s="84"/>
      <c r="F114" s="86"/>
      <c r="G114" s="76"/>
      <c r="H114" s="76"/>
      <c r="I114" s="86"/>
    </row>
    <row r="115" spans="1:9">
      <c r="A115" s="84"/>
      <c r="B115" s="84"/>
      <c r="C115" s="84"/>
      <c r="D115" s="85"/>
      <c r="E115" s="84"/>
      <c r="F115" s="86"/>
      <c r="G115" s="76"/>
      <c r="H115" s="76"/>
      <c r="I115" s="86"/>
    </row>
    <row r="116" spans="1:9">
      <c r="A116" s="84"/>
      <c r="B116" s="84"/>
      <c r="C116" s="84"/>
      <c r="D116" s="84"/>
      <c r="E116" s="84"/>
      <c r="F116" s="97"/>
      <c r="G116" s="76"/>
      <c r="H116" s="86"/>
      <c r="I116" s="86"/>
    </row>
    <row r="117" spans="1:9">
      <c r="A117" s="84"/>
      <c r="B117" s="84"/>
      <c r="C117" s="84"/>
      <c r="D117" s="85"/>
      <c r="E117" s="89"/>
      <c r="F117" s="98"/>
      <c r="G117" s="98"/>
      <c r="H117" s="86"/>
      <c r="I117" s="97"/>
    </row>
    <row r="118" spans="1:9">
      <c r="A118" s="76"/>
      <c r="B118" s="84"/>
      <c r="C118" s="84"/>
      <c r="D118" s="84"/>
      <c r="E118" s="84"/>
      <c r="F118" s="76"/>
      <c r="G118" s="86"/>
      <c r="H118" s="86"/>
      <c r="I118" s="76"/>
    </row>
    <row r="119" spans="1:9">
      <c r="A119" s="99"/>
      <c r="B119" s="99"/>
      <c r="C119" s="99"/>
      <c r="D119" s="100"/>
      <c r="E119" s="101"/>
      <c r="F119" s="86"/>
      <c r="G119" s="76"/>
      <c r="H119" s="76"/>
      <c r="I119" s="76"/>
    </row>
    <row r="120" spans="1:9">
      <c r="A120" s="84"/>
      <c r="B120" s="84"/>
      <c r="C120" s="84"/>
      <c r="D120" s="85"/>
      <c r="E120" s="85"/>
      <c r="F120" s="97"/>
      <c r="G120" s="86"/>
      <c r="H120" s="86"/>
      <c r="I120" s="76"/>
    </row>
    <row r="121" spans="1:9">
      <c r="A121" s="76"/>
      <c r="B121" s="102"/>
      <c r="C121" s="102"/>
      <c r="D121" s="103"/>
      <c r="E121" s="104"/>
      <c r="F121" s="76"/>
      <c r="G121" s="105"/>
      <c r="H121" s="76"/>
      <c r="I121" s="76"/>
    </row>
    <row r="122" spans="1:9">
      <c r="A122" s="84"/>
      <c r="B122" s="84"/>
      <c r="C122" s="84"/>
      <c r="D122" s="84"/>
      <c r="E122" s="84"/>
      <c r="F122" s="86"/>
      <c r="G122" s="76"/>
      <c r="H122" s="76"/>
      <c r="I122" s="86"/>
    </row>
    <row r="123" spans="1:9">
      <c r="A123" s="84"/>
      <c r="B123" s="84"/>
      <c r="C123" s="84"/>
      <c r="D123" s="84"/>
      <c r="E123" s="84"/>
      <c r="F123" s="97"/>
      <c r="G123" s="106"/>
      <c r="H123" s="86"/>
      <c r="I123" s="86"/>
    </row>
    <row r="124" spans="1:9">
      <c r="A124" s="84"/>
      <c r="B124" s="84"/>
      <c r="C124" s="84"/>
      <c r="D124" s="85"/>
      <c r="E124" s="107"/>
      <c r="F124" s="80"/>
      <c r="G124" s="108"/>
      <c r="H124" s="86"/>
      <c r="I124" s="109">
        <v>0</v>
      </c>
    </row>
    <row r="125" spans="1:9">
      <c r="A125" s="80"/>
      <c r="B125" s="80"/>
      <c r="C125" s="80"/>
      <c r="D125" s="80"/>
      <c r="E125" s="80"/>
      <c r="F125" s="80"/>
      <c r="G125" s="80"/>
      <c r="H125" s="86"/>
      <c r="I125" s="76"/>
    </row>
    <row r="126" spans="1:9">
      <c r="A126" s="140"/>
      <c r="B126" s="140"/>
      <c r="C126" s="140"/>
      <c r="D126" s="111"/>
      <c r="E126" s="111"/>
      <c r="F126" s="76"/>
      <c r="G126" s="133"/>
      <c r="H126" s="133"/>
      <c r="I126" s="112">
        <f>SUM(I78:I124)</f>
        <v>0</v>
      </c>
    </row>
  </sheetData>
  <mergeCells count="15">
    <mergeCell ref="B108:C108"/>
    <mergeCell ref="B2:I2"/>
    <mergeCell ref="B3:I3"/>
    <mergeCell ref="B4:I4"/>
    <mergeCell ref="J4:K4"/>
    <mergeCell ref="B90:C90"/>
    <mergeCell ref="I45:K45"/>
    <mergeCell ref="A126:C126"/>
    <mergeCell ref="G126:H126"/>
    <mergeCell ref="B74:E74"/>
    <mergeCell ref="B78:C78"/>
    <mergeCell ref="B79:C79"/>
    <mergeCell ref="B84:C84"/>
    <mergeCell ref="B89:C89"/>
    <mergeCell ref="B91:C9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2012</vt:lpstr>
      <vt:lpstr>2013</vt:lpstr>
      <vt:lpstr>2014</vt:lpstr>
      <vt:lpstr>'2012'!Print_Area</vt:lpstr>
      <vt:lpstr>'2013'!Print_Area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ΕΥΑ</dc:creator>
  <cp:lastModifiedBy>ADMINISTRATOR</cp:lastModifiedBy>
  <cp:lastPrinted>2014-06-03T08:36:01Z</cp:lastPrinted>
  <dcterms:created xsi:type="dcterms:W3CDTF">2013-06-06T15:44:52Z</dcterms:created>
  <dcterms:modified xsi:type="dcterms:W3CDTF">2015-06-08T12:35:20Z</dcterms:modified>
</cp:coreProperties>
</file>